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orrection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<sst xmlns="http://schemas.openxmlformats.org/spreadsheetml/2006/main" count="41" uniqueCount="34">
  <si>
    <t>CorrectionM</t>
  </si>
  <si>
    <t>Category:</t>
  </si>
  <si>
    <t>Discounted Cash Flow</t>
  </si>
  <si>
    <t>Family:</t>
  </si>
  <si>
    <t>DCF Dispersed Annual</t>
  </si>
  <si>
    <t>Arguments:</t>
  </si>
  <si>
    <t>DisAER, PmtsPerYear</t>
  </si>
  <si>
    <t>Meaning:</t>
  </si>
  <si>
    <t>Correction Factor to multiply an NPV for annually spaced cashflows to convert to cashflows spaced over the year</t>
  </si>
  <si>
    <t>Description:</t>
  </si>
  <si>
    <t>Corrects NPV's calculated on an annual basis to various payment frequencies</t>
  </si>
  <si>
    <t>Discount Rate AER</t>
  </si>
  <si>
    <t>PmtsPerYear</t>
  </si>
  <si>
    <t>Focus On: The CorrectionM Formula</t>
  </si>
  <si>
    <t>Discount</t>
  </si>
  <si>
    <t>Pmts</t>
  </si>
  <si>
    <t>Formula</t>
  </si>
  <si>
    <t>Rate</t>
  </si>
  <si>
    <t>Per</t>
  </si>
  <si>
    <t>AER</t>
  </si>
  <si>
    <t>Year</t>
  </si>
  <si>
    <t>Focus On: What the Formula is doing:</t>
  </si>
  <si>
    <t>Q0</t>
  </si>
  <si>
    <t>Q1</t>
  </si>
  <si>
    <t>Q2</t>
  </si>
  <si>
    <t>Q3</t>
  </si>
  <si>
    <t>Q4</t>
  </si>
  <si>
    <t>Total</t>
  </si>
  <si>
    <t>Time</t>
  </si>
  <si>
    <t>CashFlow</t>
  </si>
  <si>
    <t>NPV at</t>
  </si>
  <si>
    <t>As Oppose to:</t>
  </si>
  <si>
    <t>Difference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</si>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</sst>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00_);\(###0.0000\);"/>
    <numFmt numFmtId="166" formatCode="_(\ ###0.000000_);\(###0.0000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5" fontId="1" fillId="4" borderId="3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9.140625" style="5" customWidth="1"/>
    <col min="6" max="6" width="9.57421875" style="39" customWidth="1"/>
    <col min="7" max="10" width="9.140625" style="5" customWidth="1"/>
    <col min="11" max="11" width="2.8515625" style="5" customWidth="1"/>
    <col min="12" max="13" width="9.140625" style="5" customWidth="1"/>
    <col min="14" max="14" width="12.281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2"/>
      <c r="M3" s="2"/>
      <c r="N3" s="3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2"/>
      <c r="M4" s="2"/>
      <c r="N4" s="9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1"/>
      <c r="N8" s="1"/>
      <c r="O8" s="1"/>
    </row>
    <row r="9" spans="1:15" ht="66" customHeight="1">
      <c r="A9" s="1"/>
      <c r="B9" s="2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"/>
      <c r="O9" s="1"/>
    </row>
    <row r="10" spans="1:15" ht="10.5">
      <c r="A10" s="1"/>
      <c r="B10" s="2"/>
      <c r="C10" s="9"/>
      <c r="D10" s="3"/>
      <c r="E10" s="1"/>
      <c r="F10" s="14"/>
      <c r="G10" s="1"/>
      <c r="H10" s="1"/>
      <c r="I10" s="1"/>
      <c r="J10" s="1"/>
      <c r="K10" s="1"/>
      <c r="L10" s="1"/>
      <c r="M10" s="11"/>
      <c r="N10" s="1"/>
      <c r="O10" s="1"/>
    </row>
    <row r="11" spans="1:15" ht="10.5">
      <c r="A11" s="1"/>
      <c r="B11" s="1"/>
      <c r="C11" s="11" t="s">
        <v>11</v>
      </c>
      <c r="D11" s="1"/>
      <c r="E11" s="15"/>
      <c r="F11" s="16">
        <v>0.1</v>
      </c>
      <c r="G11" s="17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 t="s">
        <v>12</v>
      </c>
      <c r="D12" s="1"/>
      <c r="E12" s="15"/>
      <c r="F12" s="18">
        <v>4</v>
      </c>
      <c r="G12" s="17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1"/>
      <c r="F13" s="19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 t="s">
        <v>0</v>
      </c>
      <c r="D14" s="1"/>
      <c r="E14" s="15"/>
      <c r="F14" s="20">
        <f>_XLL.CORRECTIONM(F11,F12)</f>
        <v>1.061755508974634</v>
      </c>
      <c r="G14" s="17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1"/>
      <c r="F15" s="21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22"/>
      <c r="O16" s="1"/>
    </row>
    <row r="17" spans="1:15" ht="10.5">
      <c r="A17" s="1"/>
      <c r="B17" s="1"/>
      <c r="C17" s="1" t="s">
        <v>13</v>
      </c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4" t="s">
        <v>14</v>
      </c>
      <c r="D19" s="4" t="s">
        <v>15</v>
      </c>
      <c r="E19" s="4"/>
      <c r="F19" s="4" t="s">
        <v>0</v>
      </c>
      <c r="G19" s="4"/>
      <c r="H19" s="4" t="s">
        <v>16</v>
      </c>
      <c r="I19" s="4"/>
      <c r="J19" s="4"/>
      <c r="K19" s="1"/>
      <c r="L19" s="1"/>
      <c r="M19" s="1"/>
      <c r="N19" s="1"/>
      <c r="O19" s="1"/>
    </row>
    <row r="20" spans="1:15" ht="10.5">
      <c r="A20" s="1"/>
      <c r="B20" s="1"/>
      <c r="C20" s="4" t="s">
        <v>17</v>
      </c>
      <c r="D20" s="4" t="s">
        <v>18</v>
      </c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</row>
    <row r="21" spans="1:15" ht="10.5">
      <c r="A21" s="1"/>
      <c r="B21" s="1"/>
      <c r="C21" s="4" t="s">
        <v>19</v>
      </c>
      <c r="D21" s="4" t="s">
        <v>20</v>
      </c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</row>
    <row r="22" spans="1:15" ht="10.5">
      <c r="A22" s="1"/>
      <c r="B22" s="1"/>
      <c r="C22" s="14"/>
      <c r="D22" s="14"/>
      <c r="E22" s="4"/>
      <c r="F22" s="14"/>
      <c r="G22" s="4"/>
      <c r="H22" s="14"/>
      <c r="I22" s="4"/>
      <c r="J22" s="4"/>
      <c r="K22" s="1"/>
      <c r="L22" s="1"/>
      <c r="M22" s="1"/>
      <c r="N22" s="23"/>
      <c r="O22" s="1"/>
    </row>
    <row r="23" spans="1:15" ht="10.5">
      <c r="A23" s="1"/>
      <c r="B23" s="15"/>
      <c r="C23" s="16">
        <v>0.1</v>
      </c>
      <c r="D23" s="18">
        <v>-4</v>
      </c>
      <c r="E23" s="24"/>
      <c r="F23" s="20">
        <f>_XLL.CORRECTIONM(C23,D23)</f>
        <v>1.0367555089746354</v>
      </c>
      <c r="G23" s="24"/>
      <c r="H23" s="25">
        <f>C23/(D23*(1-(C23+1)^(-1/D23)))</f>
        <v>1.0367555089746354</v>
      </c>
      <c r="I23" s="26"/>
      <c r="J23" s="4"/>
      <c r="K23" s="1"/>
      <c r="L23" s="1"/>
      <c r="M23" s="15"/>
      <c r="N23" s="20">
        <f>F23</f>
        <v>1.0367555089746354</v>
      </c>
      <c r="O23" s="17"/>
    </row>
    <row r="24" spans="1:15" ht="10.5">
      <c r="A24" s="1"/>
      <c r="B24" s="15"/>
      <c r="C24" s="16">
        <v>0.1</v>
      </c>
      <c r="D24" s="18">
        <v>4</v>
      </c>
      <c r="E24" s="24"/>
      <c r="F24" s="20">
        <f>_XLL.CORRECTIONM(C24,D24)</f>
        <v>1.061755508974634</v>
      </c>
      <c r="G24" s="24"/>
      <c r="H24" s="25">
        <f>C24/(D24*(1-(C24+1)^(-1/D24)))</f>
        <v>1.061755508974634</v>
      </c>
      <c r="I24" s="26"/>
      <c r="J24" s="4"/>
      <c r="K24" s="1"/>
      <c r="L24" s="1"/>
      <c r="M24" s="1"/>
      <c r="N24" s="27"/>
      <c r="O24" s="17"/>
    </row>
    <row r="25" spans="1:15" ht="10.5">
      <c r="A25" s="1"/>
      <c r="B25" s="15"/>
      <c r="C25" s="16">
        <v>0.1</v>
      </c>
      <c r="D25" s="18">
        <v>4</v>
      </c>
      <c r="E25" s="24"/>
      <c r="F25" s="20">
        <f>_XLL.CORRECTIONM(C25,D25)</f>
        <v>1.061755508974634</v>
      </c>
      <c r="G25" s="24"/>
      <c r="H25" s="25">
        <f>C25/(D25*(1-(C25+1)^(-1/D25)))</f>
        <v>1.061755508974634</v>
      </c>
      <c r="I25" s="26"/>
      <c r="J25" s="4"/>
      <c r="K25" s="1"/>
      <c r="L25" s="1"/>
      <c r="M25" s="1"/>
      <c r="N25" s="15"/>
      <c r="O25" s="17"/>
    </row>
    <row r="26" spans="1:15" ht="10.5">
      <c r="A26" s="1"/>
      <c r="B26" s="15"/>
      <c r="C26" s="16">
        <v>0.1</v>
      </c>
      <c r="D26" s="18">
        <v>4</v>
      </c>
      <c r="E26" s="24"/>
      <c r="F26" s="20">
        <f>_XLL.CORRECTIONM(C26,D26)</f>
        <v>1.061755508974634</v>
      </c>
      <c r="G26" s="24"/>
      <c r="H26" s="25">
        <f>C26/(D26*(1-(C26+1)^(-1/D26)))</f>
        <v>1.061755508974634</v>
      </c>
      <c r="I26" s="28"/>
      <c r="J26" s="4"/>
      <c r="K26" s="1"/>
      <c r="L26" s="1"/>
      <c r="M26" s="1"/>
      <c r="N26" s="15"/>
      <c r="O26" s="17"/>
    </row>
    <row r="27" spans="1:15" ht="10.5">
      <c r="A27" s="1"/>
      <c r="B27" s="15"/>
      <c r="C27" s="16">
        <v>0.1</v>
      </c>
      <c r="D27" s="18">
        <v>-9999</v>
      </c>
      <c r="E27" s="24"/>
      <c r="F27" s="20">
        <f>_XLL.CORRECTIONM(C27,D27)</f>
        <v>1.0492008682352547</v>
      </c>
      <c r="G27" s="24"/>
      <c r="H27" s="25">
        <f>$C$27/($D$27*(1-($C$27+1)^(-1/$D$27)))</f>
        <v>1.0492008682352547</v>
      </c>
      <c r="I27" s="25">
        <f>$C$27/($D$27*(1-1/($C$27+1)^(1/$D$27)))</f>
        <v>1.0492008682352547</v>
      </c>
      <c r="J27" s="29"/>
      <c r="K27" s="1"/>
      <c r="L27" s="1"/>
      <c r="M27" s="11"/>
      <c r="N27" s="15"/>
      <c r="O27" s="17"/>
    </row>
    <row r="28" spans="1:15" ht="10.5">
      <c r="A28" s="1"/>
      <c r="B28" s="1"/>
      <c r="C28" s="21"/>
      <c r="D28" s="21"/>
      <c r="E28" s="4"/>
      <c r="F28" s="21"/>
      <c r="G28" s="4"/>
      <c r="H28" s="21"/>
      <c r="I28" s="21"/>
      <c r="J28" s="4"/>
      <c r="K28" s="1"/>
      <c r="L28" s="30"/>
      <c r="M28" s="30"/>
      <c r="N28" s="31"/>
      <c r="O28" s="17"/>
    </row>
    <row r="29" spans="1:15" ht="10.5">
      <c r="A29" s="1"/>
      <c r="B29" s="1"/>
      <c r="C29" s="4"/>
      <c r="D29" s="4"/>
      <c r="E29" s="4"/>
      <c r="F29" s="32"/>
      <c r="G29" s="4"/>
      <c r="H29" s="4"/>
      <c r="I29" s="4"/>
      <c r="J29" s="4"/>
      <c r="K29" s="1"/>
      <c r="L29" s="30"/>
      <c r="M29" s="30"/>
      <c r="N29" s="31"/>
      <c r="O29" s="17"/>
    </row>
    <row r="30" spans="1:15" ht="10.5">
      <c r="A30" s="1"/>
      <c r="B30" s="1"/>
      <c r="C30" s="3" t="s">
        <v>21</v>
      </c>
      <c r="D30" s="4"/>
      <c r="E30" s="4"/>
      <c r="F30" s="4"/>
      <c r="G30" s="4"/>
      <c r="H30" s="4"/>
      <c r="I30" s="4"/>
      <c r="J30" s="4"/>
      <c r="K30" s="1"/>
      <c r="L30" s="30"/>
      <c r="M30" s="30"/>
      <c r="N30" s="31"/>
      <c r="O30" s="17"/>
    </row>
    <row r="31" spans="1:15" ht="10.5">
      <c r="A31" s="1"/>
      <c r="B31" s="1"/>
      <c r="C31" s="4"/>
      <c r="D31" s="4"/>
      <c r="E31" s="4"/>
      <c r="F31" s="33" t="s">
        <v>22</v>
      </c>
      <c r="G31" s="4" t="s">
        <v>23</v>
      </c>
      <c r="H31" s="4" t="s">
        <v>24</v>
      </c>
      <c r="I31" s="4" t="s">
        <v>25</v>
      </c>
      <c r="J31" s="4" t="s">
        <v>26</v>
      </c>
      <c r="K31" s="1"/>
      <c r="L31" s="34" t="s">
        <v>27</v>
      </c>
      <c r="M31" s="30"/>
      <c r="N31" s="31"/>
      <c r="O31" s="17"/>
    </row>
    <row r="32" spans="1:15" ht="10.5">
      <c r="A32" s="1"/>
      <c r="B32" s="1"/>
      <c r="C32" s="1" t="s">
        <v>28</v>
      </c>
      <c r="D32" s="1"/>
      <c r="E32" s="1"/>
      <c r="F32" s="35">
        <v>1E-09</v>
      </c>
      <c r="G32" s="35">
        <v>0.25</v>
      </c>
      <c r="H32" s="35">
        <v>0.5</v>
      </c>
      <c r="I32" s="35">
        <v>0.75</v>
      </c>
      <c r="J32" s="35">
        <v>1</v>
      </c>
      <c r="K32" s="1"/>
      <c r="L32" s="34"/>
      <c r="M32" s="1"/>
      <c r="N32" s="15"/>
      <c r="O32" s="17"/>
    </row>
    <row r="33" spans="1:15" ht="10.5">
      <c r="A33" s="1"/>
      <c r="B33" s="1"/>
      <c r="C33" s="1" t="s">
        <v>29</v>
      </c>
      <c r="D33" s="1"/>
      <c r="E33" s="1"/>
      <c r="F33" s="35"/>
      <c r="G33" s="35">
        <v>0.25</v>
      </c>
      <c r="H33" s="35">
        <v>0.25</v>
      </c>
      <c r="I33" s="35">
        <v>0.25</v>
      </c>
      <c r="J33" s="35">
        <v>0.25</v>
      </c>
      <c r="K33" s="1"/>
      <c r="L33" s="34"/>
      <c r="M33" s="1"/>
      <c r="N33" s="15"/>
      <c r="O33" s="17"/>
    </row>
    <row r="34" spans="1:15" ht="10.5">
      <c r="A34" s="1"/>
      <c r="B34" s="1"/>
      <c r="C34" s="11" t="s">
        <v>30</v>
      </c>
      <c r="D34" s="32">
        <v>0.1</v>
      </c>
      <c r="E34" s="4"/>
      <c r="F34" s="35"/>
      <c r="G34" s="35">
        <f>1/(1+$D$34)^G$32*G33</f>
        <v>0.24411352241907763</v>
      </c>
      <c r="H34" s="35">
        <f>1/(1+$D$34)^H$32*H33</f>
        <v>0.23836564731139806</v>
      </c>
      <c r="I34" s="35">
        <f>1/(1+$D$34)^I$32*I33</f>
        <v>0.23275311115555572</v>
      </c>
      <c r="J34" s="35">
        <f>1/(1+$D$34)^J$32*J33</f>
        <v>0.22727272727272727</v>
      </c>
      <c r="K34" s="1"/>
      <c r="L34" s="34">
        <f>SUM(F34:J34)</f>
        <v>0.9425050081587587</v>
      </c>
      <c r="M34" s="1"/>
      <c r="N34" s="15"/>
      <c r="O34" s="17"/>
    </row>
    <row r="35" spans="1:15" ht="10.5">
      <c r="A35" s="1"/>
      <c r="B35" s="1"/>
      <c r="C35" s="4"/>
      <c r="D35" s="4"/>
      <c r="E35" s="4"/>
      <c r="F35" s="34"/>
      <c r="G35" s="34"/>
      <c r="H35" s="34"/>
      <c r="I35" s="34"/>
      <c r="J35" s="34"/>
      <c r="K35" s="1"/>
      <c r="L35" s="34"/>
      <c r="M35" s="1"/>
      <c r="N35" s="15"/>
      <c r="O35" s="17"/>
    </row>
    <row r="36" spans="1:15" ht="10.5">
      <c r="A36" s="1"/>
      <c r="B36" s="1"/>
      <c r="C36" s="3" t="s">
        <v>31</v>
      </c>
      <c r="D36" s="4"/>
      <c r="E36" s="4"/>
      <c r="F36" s="34"/>
      <c r="G36" s="34"/>
      <c r="H36" s="34"/>
      <c r="I36" s="34"/>
      <c r="J36" s="34"/>
      <c r="K36" s="1"/>
      <c r="L36" s="34"/>
      <c r="M36" s="1"/>
      <c r="N36" s="36"/>
      <c r="O36" s="17"/>
    </row>
    <row r="37" spans="1:15" ht="10.5">
      <c r="A37" s="1"/>
      <c r="B37" s="1"/>
      <c r="C37" s="4"/>
      <c r="D37" s="4"/>
      <c r="E37" s="4"/>
      <c r="F37" s="34"/>
      <c r="G37" s="34"/>
      <c r="H37" s="34"/>
      <c r="I37" s="34"/>
      <c r="J37" s="34"/>
      <c r="K37" s="1"/>
      <c r="L37" s="34">
        <f>1/(1+$D$34)</f>
        <v>0.9090909090909091</v>
      </c>
      <c r="M37" s="15" t="s">
        <v>32</v>
      </c>
      <c r="N37" s="37">
        <f>L34/L37</f>
        <v>1.0367555089746345</v>
      </c>
      <c r="O37" s="17"/>
    </row>
    <row r="38" spans="1:15" ht="10.5">
      <c r="A38" s="1"/>
      <c r="B38" s="1"/>
      <c r="C38" s="4"/>
      <c r="D38" s="4"/>
      <c r="E38" s="4"/>
      <c r="F38" s="34"/>
      <c r="G38" s="34"/>
      <c r="H38" s="34"/>
      <c r="I38" s="34"/>
      <c r="J38" s="34"/>
      <c r="K38" s="1"/>
      <c r="L38" s="30"/>
      <c r="M38" s="1"/>
      <c r="N38" s="38" t="s">
        <v>33</v>
      </c>
      <c r="O38" s="1"/>
    </row>
    <row r="39" spans="1:15" ht="10.5">
      <c r="A39" s="1"/>
      <c r="B39" s="1"/>
      <c r="C39" s="4"/>
      <c r="D39" s="4"/>
      <c r="E39" s="4"/>
      <c r="F39" s="34"/>
      <c r="G39" s="34"/>
      <c r="H39" s="34"/>
      <c r="I39" s="34"/>
      <c r="J39" s="34"/>
      <c r="K39" s="1"/>
      <c r="L39" s="1"/>
      <c r="M39" s="1"/>
      <c r="N39" s="1" t="s">
        <v>33</v>
      </c>
      <c r="O39" s="1"/>
    </row>
    <row r="40" spans="1:15" ht="10.5">
      <c r="A40" s="1"/>
      <c r="B40" s="1"/>
      <c r="C40" s="4"/>
      <c r="D40" s="4"/>
      <c r="E40" s="4"/>
      <c r="F40" s="4"/>
      <c r="G40" s="4"/>
      <c r="H40" s="4"/>
      <c r="I40" s="4"/>
      <c r="J40" s="4"/>
      <c r="K40" s="1"/>
      <c r="L40" s="1"/>
      <c r="M40" s="1"/>
      <c r="N40" s="1" t="s">
        <v>33</v>
      </c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 t="s">
        <v>33</v>
      </c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 t="s">
        <v>33</v>
      </c>
    </row>
    <row r="80" ht="10.5">
      <c r="O80" s="5" t="s">
        <v>33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2013-03-26T10:56:06Z</dcterms:created>
  <dcterms:modified xsi:type="dcterms:W3CDTF">2013-03-26T10:56:06Z</dcterms:modified>
  <cp:category/>
  <cp:version/>
  <cp:contentType/>
  <cp:contentStatus/>
</cp:coreProperties>
</file>