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uration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<sst xmlns="http://schemas.openxmlformats.org/spreadsheetml/2006/main" count="24" uniqueCount="20">
  <si>
    <t>DurationT</t>
  </si>
  <si>
    <t>Category:</t>
  </si>
  <si>
    <t>Discounted Cash Flow</t>
  </si>
  <si>
    <t>Family:</t>
  </si>
  <si>
    <t>DCF Specific Times</t>
  </si>
  <si>
    <t>Arguments:</t>
  </si>
  <si>
    <t>NPVDate, DisAER, Dates, Cashflows, [DayCountDisc], [PrdsDisc]</t>
  </si>
  <si>
    <t>Meaning:</t>
  </si>
  <si>
    <t>Macaulay Duration</t>
  </si>
  <si>
    <t>Description:</t>
  </si>
  <si>
    <t>Measures the Macaulay Duration, in years, from NPVDate</t>
  </si>
  <si>
    <t>NPV Date</t>
  </si>
  <si>
    <t>DayCount</t>
  </si>
  <si>
    <t>Omitted</t>
  </si>
  <si>
    <t>Periods</t>
  </si>
  <si>
    <t>Discount Rate AER</t>
  </si>
  <si>
    <t>Dates</t>
  </si>
  <si>
    <t>CashFlows</t>
  </si>
  <si>
    <t>LongHand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</si>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</sst>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,##0_);\(#,##0\);"/>
    <numFmt numFmtId="167" formatCode="_(\ 0.00%\ _);\(0.00%\ \);"/>
    <numFmt numFmtId="168" formatCode="_(\ #,##0.00\ &quot;years&quot;_);\(#,##0.00\ &quot;years&quot;\);"/>
    <numFmt numFmtId="169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left"/>
    </xf>
    <xf numFmtId="166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169" fontId="1" fillId="4" borderId="3" xfId="0" applyNumberFormat="1" applyFont="1" applyFill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9" customWidth="1"/>
    <col min="2" max="2" width="2.8515625" style="39" customWidth="1"/>
    <col min="3" max="3" width="13.140625" style="39" customWidth="1"/>
    <col min="4" max="4" width="15.28125" style="39" customWidth="1"/>
    <col min="5" max="5" width="14.00390625" style="39" customWidth="1"/>
    <col min="6" max="6" width="11.8515625" style="39" customWidth="1"/>
    <col min="7" max="7" width="12.57421875" style="39" customWidth="1"/>
    <col min="8" max="8" width="4.140625" style="39" customWidth="1"/>
    <col min="9" max="9" width="14.7109375" style="39" customWidth="1"/>
    <col min="10" max="10" width="3.140625" style="39" customWidth="1"/>
    <col min="11" max="11" width="13.421875" style="39" customWidth="1"/>
    <col min="12" max="12" width="11.57421875" style="39" customWidth="1"/>
    <col min="13" max="13" width="12.421875" style="39" customWidth="1"/>
    <col min="14" max="15" width="9.140625" style="39" customWidth="1"/>
    <col min="1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6" customFormat="1" ht="14.25">
      <c r="A3" s="4"/>
      <c r="B3" s="1"/>
      <c r="C3" s="5" t="s">
        <v>0</v>
      </c>
      <c r="D3" s="2"/>
      <c r="E3" s="4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s="6" customFormat="1" ht="10.5">
      <c r="A4" s="4"/>
      <c r="B4" s="1"/>
      <c r="C4" s="7"/>
      <c r="D4" s="2"/>
      <c r="E4" s="4"/>
      <c r="F4" s="4"/>
      <c r="G4" s="4"/>
      <c r="H4" s="4"/>
      <c r="I4" s="4"/>
      <c r="J4" s="4"/>
      <c r="K4" s="4"/>
      <c r="L4" s="4"/>
      <c r="M4" s="1"/>
      <c r="N4" s="1"/>
      <c r="O4" s="7"/>
    </row>
    <row r="5" spans="1:15" ht="10.5">
      <c r="A5" s="1"/>
      <c r="B5" s="1"/>
      <c r="C5" s="7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7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7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7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8" t="s">
        <v>9</v>
      </c>
      <c r="D9" s="9" t="s">
        <v>10</v>
      </c>
      <c r="E9" s="9"/>
      <c r="F9" s="9"/>
      <c r="G9" s="9"/>
      <c r="H9" s="9"/>
      <c r="I9" s="9"/>
      <c r="J9" s="9"/>
      <c r="K9" s="9"/>
      <c r="L9" s="9"/>
      <c r="M9" s="9"/>
      <c r="N9" s="1"/>
      <c r="O9" s="1"/>
    </row>
    <row r="10" spans="1:15" ht="10.5" customHeight="1">
      <c r="A10" s="1"/>
      <c r="B10" s="1"/>
      <c r="C10" s="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/>
      <c r="O10" s="1"/>
    </row>
    <row r="11" spans="1:15" ht="10.5" customHeight="1">
      <c r="A11" s="1"/>
      <c r="B11" s="1"/>
      <c r="C11" s="8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"/>
      <c r="O11" s="1"/>
    </row>
    <row r="12" spans="1:15" ht="10.5" customHeight="1">
      <c r="A12" s="1"/>
      <c r="B12" s="1"/>
      <c r="C12" s="8"/>
      <c r="D12" s="12" t="s">
        <v>11</v>
      </c>
      <c r="E12" s="13">
        <v>36161</v>
      </c>
      <c r="F12" s="14"/>
      <c r="G12" s="10"/>
      <c r="H12" s="10"/>
      <c r="I12" s="10"/>
      <c r="J12" s="10"/>
      <c r="K12" s="10"/>
      <c r="L12" s="10"/>
      <c r="M12" s="10"/>
      <c r="N12" s="1"/>
      <c r="O12" s="1"/>
    </row>
    <row r="13" spans="1:15" ht="10.5" customHeight="1">
      <c r="A13" s="1"/>
      <c r="B13" s="1"/>
      <c r="C13" s="8"/>
      <c r="D13" s="12" t="s">
        <v>12</v>
      </c>
      <c r="E13" s="15" t="s">
        <v>13</v>
      </c>
      <c r="F13" s="14"/>
      <c r="G13" s="10"/>
      <c r="H13" s="10"/>
      <c r="I13" s="10"/>
      <c r="J13" s="10"/>
      <c r="K13" s="10"/>
      <c r="L13" s="10"/>
      <c r="M13" s="10"/>
      <c r="N13" s="1"/>
      <c r="O13" s="1"/>
    </row>
    <row r="14" spans="1:15" ht="10.5" customHeight="1">
      <c r="A14" s="1"/>
      <c r="B14" s="1"/>
      <c r="C14" s="8"/>
      <c r="D14" s="12" t="s">
        <v>14</v>
      </c>
      <c r="E14" s="15" t="s">
        <v>13</v>
      </c>
      <c r="F14" s="14"/>
      <c r="G14" s="10"/>
      <c r="H14" s="10"/>
      <c r="I14" s="10"/>
      <c r="J14" s="10"/>
      <c r="K14" s="10"/>
      <c r="L14" s="10"/>
      <c r="M14" s="10"/>
      <c r="N14" s="1"/>
      <c r="O14" s="1"/>
    </row>
    <row r="15" spans="1:15" ht="10.5" customHeight="1">
      <c r="A15" s="1"/>
      <c r="B15" s="1"/>
      <c r="C15" s="7"/>
      <c r="D15" s="16"/>
      <c r="E15" s="17"/>
      <c r="F15" s="18"/>
      <c r="G15" s="18"/>
      <c r="H15" s="1"/>
      <c r="I15" s="19" t="s">
        <v>15</v>
      </c>
      <c r="J15" s="1"/>
      <c r="K15" s="20" t="s">
        <v>0</v>
      </c>
      <c r="L15" s="1"/>
      <c r="M15" s="20"/>
      <c r="N15" s="1"/>
      <c r="O15" s="1"/>
    </row>
    <row r="16" spans="1:15" ht="10.5" customHeight="1">
      <c r="A16" s="1"/>
      <c r="B16" s="1"/>
      <c r="C16" s="21" t="s">
        <v>16</v>
      </c>
      <c r="D16" s="13">
        <v>36526</v>
      </c>
      <c r="E16" s="13">
        <f>_XLL.DPY(D16,1)</f>
        <v>36892</v>
      </c>
      <c r="F16" s="13">
        <f>_XLL.DPY(E16,1)</f>
        <v>37257</v>
      </c>
      <c r="G16" s="13">
        <f>_XLL.DPY(F16,1)</f>
        <v>37622</v>
      </c>
      <c r="H16" s="22"/>
      <c r="I16" s="23"/>
      <c r="J16" s="20"/>
      <c r="K16" s="23"/>
      <c r="L16" s="1"/>
      <c r="M16" s="1"/>
      <c r="N16" s="1"/>
      <c r="O16" s="1"/>
    </row>
    <row r="17" spans="1:15" ht="10.5">
      <c r="A17" s="1"/>
      <c r="B17" s="1"/>
      <c r="C17" s="1"/>
      <c r="D17" s="17"/>
      <c r="E17" s="17"/>
      <c r="F17" s="17"/>
      <c r="G17" s="17"/>
      <c r="H17" s="20"/>
      <c r="I17" s="24"/>
      <c r="J17" s="20"/>
      <c r="K17" s="18"/>
      <c r="L17" s="1"/>
      <c r="M17" s="1"/>
      <c r="N17" s="1"/>
      <c r="O17" s="1"/>
    </row>
    <row r="18" spans="1:15" ht="10.5">
      <c r="A18" s="1"/>
      <c r="B18" s="1"/>
      <c r="C18" s="25" t="s">
        <v>17</v>
      </c>
      <c r="D18" s="26">
        <v>100</v>
      </c>
      <c r="E18" s="26">
        <v>50</v>
      </c>
      <c r="F18" s="26">
        <f>E18</f>
        <v>50</v>
      </c>
      <c r="G18" s="26">
        <f>F18</f>
        <v>50</v>
      </c>
      <c r="H18" s="27"/>
      <c r="I18" s="28">
        <v>0.1</v>
      </c>
      <c r="J18" s="27"/>
      <c r="K18" s="29">
        <f>_XLL.DURATIONT($E$12,I18,$D$16:$G$16,D18:G18)</f>
        <v>2.0733422638981915</v>
      </c>
      <c r="L18" s="30"/>
      <c r="M18" s="1"/>
      <c r="N18" s="1"/>
      <c r="O18" s="1"/>
    </row>
    <row r="19" spans="1:15" ht="10.5">
      <c r="A19" s="1"/>
      <c r="B19" s="1"/>
      <c r="C19" s="1"/>
      <c r="D19" s="31"/>
      <c r="E19" s="31"/>
      <c r="F19" s="31"/>
      <c r="G19" s="31"/>
      <c r="H19" s="20"/>
      <c r="I19" s="31"/>
      <c r="J19" s="20"/>
      <c r="K19" s="32"/>
      <c r="L19" s="1"/>
      <c r="M19" s="1"/>
      <c r="N19" s="1"/>
      <c r="O19" s="1"/>
    </row>
    <row r="20" spans="1:15" ht="10.5">
      <c r="A20" s="1"/>
      <c r="B20" s="1"/>
      <c r="C20" s="1"/>
      <c r="D20" s="24"/>
      <c r="E20" s="24"/>
      <c r="F20" s="24"/>
      <c r="G20" s="24"/>
      <c r="H20" s="20"/>
      <c r="I20" s="20"/>
      <c r="J20" s="20"/>
      <c r="K20" s="18"/>
      <c r="L20" s="1"/>
      <c r="M20" s="1"/>
      <c r="N20" s="1"/>
      <c r="O20" s="1"/>
    </row>
    <row r="21" spans="1:15" ht="10.5">
      <c r="A21" s="1"/>
      <c r="B21" s="1"/>
      <c r="C21" s="21" t="s">
        <v>18</v>
      </c>
      <c r="D21" s="33">
        <v>1</v>
      </c>
      <c r="E21" s="33">
        <f>D21+1</f>
        <v>2</v>
      </c>
      <c r="F21" s="33">
        <f>E21+1</f>
        <v>3</v>
      </c>
      <c r="G21" s="33">
        <f>F21+1</f>
        <v>4</v>
      </c>
      <c r="H21" s="34"/>
      <c r="I21" s="35"/>
      <c r="J21" s="36"/>
      <c r="K21" s="37">
        <f>SUMPRODUCT(D21:G21,D22:G22)/SUM(D22:G22)</f>
        <v>2.073342263898192</v>
      </c>
      <c r="L21" s="22"/>
      <c r="M21" s="1"/>
      <c r="N21" s="1"/>
      <c r="O21" s="1"/>
    </row>
    <row r="22" spans="1:15" ht="10.5">
      <c r="A22" s="1"/>
      <c r="B22" s="1"/>
      <c r="C22" s="21"/>
      <c r="D22" s="33">
        <f>D18/1.1^D21</f>
        <v>90.9090909090909</v>
      </c>
      <c r="E22" s="33">
        <f>E18/1.1^E21</f>
        <v>41.32231404958677</v>
      </c>
      <c r="F22" s="33">
        <f>F18/1.1^F21</f>
        <v>37.565740045078876</v>
      </c>
      <c r="G22" s="33">
        <f>G18/1.1^G21</f>
        <v>34.15067276825353</v>
      </c>
      <c r="H22" s="34"/>
      <c r="I22" s="35"/>
      <c r="J22" s="35"/>
      <c r="K22" s="38"/>
      <c r="L22" s="20"/>
      <c r="M22" s="1"/>
      <c r="N22" s="1"/>
      <c r="O22" s="1"/>
    </row>
    <row r="23" spans="1:15" ht="10.5">
      <c r="A23" s="1"/>
      <c r="B23" s="1"/>
      <c r="C23" s="1"/>
      <c r="D23" s="32"/>
      <c r="E23" s="32"/>
      <c r="F23" s="32"/>
      <c r="G23" s="32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 t="s">
        <v>19</v>
      </c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 t="s">
        <v>19</v>
      </c>
    </row>
    <row r="80" ht="10.5">
      <c r="O80" s="39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2013-03-26T10:56:36Z</dcterms:created>
  <dcterms:modified xsi:type="dcterms:W3CDTF">2013-03-26T10:56:36Z</dcterms:modified>
  <cp:category/>
  <cp:version/>
  <cp:contentType/>
  <cp:contentStatus/>
</cp:coreProperties>
</file>