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PV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<sst xmlns="http://schemas.openxmlformats.org/spreadsheetml/2006/main" count="24" uniqueCount="19">
  <si>
    <t>NPVM</t>
  </si>
  <si>
    <t>Category:</t>
  </si>
  <si>
    <t>Discounted Cash Flow</t>
  </si>
  <si>
    <t>Family:</t>
  </si>
  <si>
    <t>DCF Dispersed Annual</t>
  </si>
  <si>
    <t>Arguments:</t>
  </si>
  <si>
    <t>NPVDate, DisAER, AnnualCashFlows, StartAnnDate, PmtsPerYear</t>
  </si>
  <si>
    <t>Meaning:</t>
  </si>
  <si>
    <t>Present Value of annual cash flows that are annually specified that are assumed to take place at intervals over the year</t>
  </si>
  <si>
    <t>Description:</t>
  </si>
  <si>
    <t>Calculates the Net Present Value of a series of annual cashflows, taking into account that cash flows are dispersed throughout the year according to PmtsPerYear.</t>
  </si>
  <si>
    <t>StartAnnDate</t>
  </si>
  <si>
    <t>AnnualCashFlows</t>
  </si>
  <si>
    <t>PmtsPerYear</t>
  </si>
  <si>
    <t>Discount Rate AER</t>
  </si>
  <si>
    <t>NPV Date</t>
  </si>
  <si>
    <t>NPV</t>
  </si>
  <si>
    <t>MS NPV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</si>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</sst>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##0.000000_);\(###0.000000\);"/>
    <numFmt numFmtId="167" formatCode="_(\ 0.000000%\ _);\(0.000000%\ 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5" customWidth="1"/>
    <col min="2" max="2" width="2.8515625" style="35" customWidth="1"/>
    <col min="3" max="3" width="13.140625" style="35" customWidth="1"/>
    <col min="4" max="4" width="15.140625" style="35" customWidth="1"/>
    <col min="5" max="5" width="14.00390625" style="35" customWidth="1"/>
    <col min="6" max="6" width="10.7109375" style="35" customWidth="1"/>
    <col min="7" max="7" width="9.8515625" style="35" customWidth="1"/>
    <col min="8" max="8" width="11.28125" style="35" customWidth="1"/>
    <col min="9" max="9" width="12.57421875" style="35" customWidth="1"/>
    <col min="10" max="10" width="9.140625" style="35" customWidth="1"/>
    <col min="11" max="11" width="2.8515625" style="35" customWidth="1"/>
    <col min="12" max="12" width="11.00390625" style="35" customWidth="1"/>
    <col min="13" max="14" width="9.140625" style="35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" t="s">
        <v>11</v>
      </c>
      <c r="D11" s="13"/>
      <c r="E11" s="14">
        <f>E24</f>
        <v>36892</v>
      </c>
      <c r="F11" s="15"/>
      <c r="G11" s="12"/>
      <c r="H11" s="12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" t="s">
        <v>12</v>
      </c>
      <c r="D12" s="13"/>
      <c r="E12" s="16">
        <v>-100</v>
      </c>
      <c r="F12" s="16">
        <v>50</v>
      </c>
      <c r="G12" s="16">
        <f>F12</f>
        <v>50</v>
      </c>
      <c r="H12" s="16">
        <f>G12</f>
        <v>50</v>
      </c>
      <c r="I12" s="17"/>
      <c r="J12" s="1"/>
      <c r="K12" s="1"/>
      <c r="L12" s="1"/>
      <c r="M12" s="1"/>
      <c r="N12" s="1"/>
      <c r="O12" s="3"/>
    </row>
    <row r="13" spans="1:15" ht="10.5">
      <c r="A13" s="1"/>
      <c r="B13" s="1"/>
      <c r="C13" s="1" t="s">
        <v>13</v>
      </c>
      <c r="D13" s="13"/>
      <c r="E13" s="18">
        <v>-1</v>
      </c>
      <c r="F13" s="19"/>
      <c r="G13" s="20"/>
      <c r="H13" s="20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1"/>
      <c r="D14" s="1"/>
      <c r="E14" s="20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22"/>
      <c r="E18" s="22"/>
      <c r="F18" s="22"/>
      <c r="G18" s="22"/>
      <c r="H18" s="22"/>
      <c r="I18" s="22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22"/>
      <c r="E19" s="23"/>
      <c r="F19" s="22"/>
      <c r="G19" s="22"/>
      <c r="H19" s="22"/>
      <c r="I19" s="22"/>
      <c r="J19" s="24"/>
      <c r="K19" s="1"/>
      <c r="L19" s="1"/>
      <c r="M19" s="1"/>
      <c r="N19" s="1"/>
      <c r="O19" s="3"/>
    </row>
    <row r="20" spans="1:15" ht="10.5">
      <c r="A20" s="1"/>
      <c r="B20" s="1"/>
      <c r="C20" s="1"/>
      <c r="D20" s="22"/>
      <c r="E20" s="22"/>
      <c r="F20" s="22"/>
      <c r="G20" s="22"/>
      <c r="H20" s="22"/>
      <c r="I20" s="22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22"/>
      <c r="E21" s="22"/>
      <c r="F21" s="22"/>
      <c r="G21" s="22"/>
      <c r="H21" s="22"/>
      <c r="I21" s="22"/>
      <c r="J21" s="22"/>
      <c r="K21" s="1"/>
      <c r="L21" s="1"/>
      <c r="M21" s="1"/>
      <c r="N21" s="1"/>
      <c r="O21" s="3"/>
    </row>
    <row r="22" spans="1:15" ht="10.5">
      <c r="A22" s="1"/>
      <c r="B22" s="1"/>
      <c r="C22" s="1"/>
      <c r="D22" s="22"/>
      <c r="E22" s="22"/>
      <c r="F22" s="22"/>
      <c r="G22" s="22"/>
      <c r="H22" s="22"/>
      <c r="I22" s="22"/>
      <c r="J22" s="22"/>
      <c r="K22" s="1"/>
      <c r="L22" s="1"/>
      <c r="M22" s="1"/>
      <c r="N22" s="1"/>
      <c r="O22" s="3"/>
    </row>
    <row r="23" spans="1:15" ht="10.5">
      <c r="A23" s="1"/>
      <c r="B23" s="1"/>
      <c r="C23" s="1"/>
      <c r="D23" s="25" t="s">
        <v>14</v>
      </c>
      <c r="E23" s="26" t="s">
        <v>15</v>
      </c>
      <c r="F23" s="26" t="s">
        <v>16</v>
      </c>
      <c r="G23" s="26"/>
      <c r="H23" s="26" t="s">
        <v>17</v>
      </c>
      <c r="I23" s="22"/>
      <c r="J23" s="22"/>
      <c r="K23" s="1"/>
      <c r="L23" s="1"/>
      <c r="M23" s="1"/>
      <c r="N23" s="1"/>
      <c r="O23" s="3"/>
    </row>
    <row r="24" spans="1:15" ht="10.5">
      <c r="A24" s="1"/>
      <c r="B24" s="1"/>
      <c r="C24" s="13"/>
      <c r="D24" s="27">
        <f>23.375193%*2</f>
        <v>0.46750386</v>
      </c>
      <c r="E24" s="28">
        <f>_XLL.DATEYMD(2001,1,1)</f>
        <v>36892</v>
      </c>
      <c r="F24" s="29">
        <f>_XLL.NPVM(E24,D24,$E$12:$H$12,$E$11,$E$13)</f>
        <v>-18.323844186709454</v>
      </c>
      <c r="G24" s="30"/>
      <c r="H24" s="31">
        <f>NPV(D24,E12:H12)</f>
        <v>-18.323844186709454</v>
      </c>
      <c r="I24" s="32"/>
      <c r="J24" s="22" t="str">
        <f>IF(F24=H24,"Same","Different")</f>
        <v>Same</v>
      </c>
      <c r="K24" s="1"/>
      <c r="L24" s="1"/>
      <c r="M24" s="1"/>
      <c r="N24" s="1"/>
      <c r="O24" s="3"/>
    </row>
    <row r="25" spans="1:15" ht="10.5">
      <c r="A25" s="1"/>
      <c r="B25" s="1"/>
      <c r="C25" s="13"/>
      <c r="D25" s="27">
        <f>23.375193%*2</f>
        <v>0.46750386</v>
      </c>
      <c r="E25" s="28">
        <f>_XLL.DPY(E24,1)</f>
        <v>37257</v>
      </c>
      <c r="F25" s="29">
        <f>_XLL.NPVM(E25,D25,$E$12:$H$12,$E$11,$E$13)</f>
        <v>-26.890312074034682</v>
      </c>
      <c r="G25" s="32"/>
      <c r="H25" s="33"/>
      <c r="I25" s="22"/>
      <c r="J25" s="22"/>
      <c r="K25" s="1"/>
      <c r="L25" s="1"/>
      <c r="M25" s="1"/>
      <c r="N25" s="1"/>
      <c r="O25" s="3"/>
    </row>
    <row r="26" spans="1:15" ht="10.5">
      <c r="A26" s="1"/>
      <c r="B26" s="1"/>
      <c r="C26" s="13"/>
      <c r="D26" s="27">
        <f>23.375193%*2</f>
        <v>0.46750386</v>
      </c>
      <c r="E26" s="28">
        <f>_XLL.DPY(E24,-1)</f>
        <v>36526</v>
      </c>
      <c r="F26" s="29">
        <f>_XLL.NPVM(E26,D26,$E$12:$H$12,$E$11,$E$13)</f>
        <v>-12.486402718361132</v>
      </c>
      <c r="G26" s="32"/>
      <c r="H26" s="22"/>
      <c r="I26" s="22"/>
      <c r="J26" s="22"/>
      <c r="K26" s="1"/>
      <c r="L26" s="1"/>
      <c r="M26" s="1"/>
      <c r="N26" s="1"/>
      <c r="O26" s="3"/>
    </row>
    <row r="27" spans="1:15" ht="10.5">
      <c r="A27" s="1"/>
      <c r="B27" s="1"/>
      <c r="C27" s="13"/>
      <c r="D27" s="27">
        <f>23.375193%</f>
        <v>0.23375193</v>
      </c>
      <c r="E27" s="28">
        <f>_XLL.DATEYMD(2001,1,1)</f>
        <v>36892</v>
      </c>
      <c r="F27" s="29">
        <f>_XLL.NPVM(E27,D27,$E$12:$H$12,$E$11,$E$13)</f>
        <v>-1.7993575696095832E-07</v>
      </c>
      <c r="G27" s="32"/>
      <c r="H27" s="22"/>
      <c r="I27" s="22"/>
      <c r="J27" s="22"/>
      <c r="K27" s="1"/>
      <c r="L27" s="1"/>
      <c r="M27" s="1"/>
      <c r="N27" s="1"/>
      <c r="O27" s="3"/>
    </row>
    <row r="28" spans="1:15" ht="10.5">
      <c r="A28" s="1"/>
      <c r="B28" s="1"/>
      <c r="C28" s="1"/>
      <c r="D28" s="33"/>
      <c r="E28" s="33"/>
      <c r="F28" s="33"/>
      <c r="G28" s="22"/>
      <c r="H28" s="22"/>
      <c r="I28" s="22"/>
      <c r="J28" s="22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"/>
    </row>
    <row r="32" spans="1:15" ht="10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"/>
    </row>
    <row r="33" spans="1:15" ht="10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 t="s">
        <v>18</v>
      </c>
      <c r="O33" s="3"/>
    </row>
    <row r="34" spans="1:15" ht="10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 t="s">
        <v>18</v>
      </c>
      <c r="O34" s="3"/>
    </row>
    <row r="35" spans="1:15" ht="10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 t="s">
        <v>18</v>
      </c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18</v>
      </c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 t="s">
        <v>18</v>
      </c>
    </row>
    <row r="80" ht="10.5">
      <c r="O80" s="4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2013-03-26T10:57:51Z</dcterms:created>
  <dcterms:modified xsi:type="dcterms:W3CDTF">2013-03-26T10:57:51Z</dcterms:modified>
  <cp:category/>
  <cp:version/>
  <cp:contentType/>
  <cp:contentStatus/>
</cp:coreProperties>
</file>