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FStepIC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<sst xmlns="http://schemas.openxmlformats.org/spreadsheetml/2006/main" count="29" uniqueCount="24">
  <si>
    <t>PVFStepIC</t>
  </si>
  <si>
    <t>Category:</t>
  </si>
  <si>
    <t>Projections NPV</t>
  </si>
  <si>
    <t>Family:</t>
  </si>
  <si>
    <t>NPV Stepped Rate</t>
  </si>
  <si>
    <t>Arguments:</t>
  </si>
  <si>
    <t>NPVDate, DisAER, Finish, FromDates, AnnualRates, [DayCount], [CashBasis], [DayCountDisc], [PrdsDisc], [InvDate], [InvAmt], [CapRateAER]</t>
  </si>
  <si>
    <t>Meaning:</t>
  </si>
  <si>
    <t>Present Value  of an FStep function</t>
  </si>
  <si>
    <t>Description:</t>
  </si>
  <si>
    <t>FromDates</t>
  </si>
  <si>
    <t>AnnualRates</t>
  </si>
  <si>
    <t>NPV Date</t>
  </si>
  <si>
    <t>DiscountRate AER</t>
  </si>
  <si>
    <t>CashBasis</t>
  </si>
  <si>
    <t xml:space="preserve">    </t>
  </si>
  <si>
    <t>DayCount</t>
  </si>
  <si>
    <t>Start</t>
  </si>
  <si>
    <t>Investment Amount</t>
  </si>
  <si>
    <t>Finish</t>
  </si>
  <si>
    <t>Investment Date</t>
  </si>
  <si>
    <t>LongHand</t>
  </si>
  <si>
    <t>Cap Rate AER</t>
  </si>
  <si>
    <t>NPV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</si>
</sst>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0.00%\ _);\(0.00%\ \);"/>
    <numFmt numFmtId="167" formatCode="_(\ ##,##0.00_);\(#,##0.00\);"/>
    <numFmt numFmtId="168" formatCode="General;General;General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168" fontId="2" fillId="0" borderId="2" xfId="0" applyNumberFormat="1" applyFont="1" applyBorder="1" applyAlignment="1">
      <alignment horizontal="center"/>
    </xf>
    <xf numFmtId="167" fontId="2" fillId="5" borderId="3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/>
    </xf>
    <xf numFmtId="165" fontId="1" fillId="4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2" customWidth="1"/>
    <col min="2" max="2" width="2.8515625" style="42" customWidth="1"/>
    <col min="3" max="3" width="13.140625" style="42" customWidth="1"/>
    <col min="4" max="4" width="11.8515625" style="42" customWidth="1"/>
    <col min="5" max="5" width="10.140625" style="42" customWidth="1"/>
    <col min="6" max="6" width="17.28125" style="42" customWidth="1"/>
    <col min="7" max="7" width="11.28125" style="42" customWidth="1"/>
    <col min="8" max="8" width="10.7109375" style="42" customWidth="1"/>
    <col min="9" max="9" width="10.28125" style="42" customWidth="1"/>
    <col min="10" max="10" width="13.00390625" style="42" customWidth="1"/>
    <col min="11" max="11" width="11.00390625" style="42" customWidth="1"/>
    <col min="12" max="12" width="10.8515625" style="42" customWidth="1"/>
    <col min="13" max="13" width="10.140625" style="42" customWidth="1"/>
    <col min="14" max="14" width="9.140625" style="43" customWidth="1"/>
    <col min="15" max="16384" width="9.140625" style="5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4"/>
    </row>
    <row r="3" spans="1:15" s="9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1"/>
      <c r="L3" s="1"/>
      <c r="M3" s="1"/>
      <c r="N3" s="2"/>
      <c r="O3" s="8"/>
    </row>
    <row r="4" spans="1:15" ht="10.5">
      <c r="A4" s="1"/>
      <c r="B4" s="1"/>
      <c r="C4" s="10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4"/>
    </row>
    <row r="5" spans="1:15" ht="10.5">
      <c r="A5" s="1"/>
      <c r="B5" s="1"/>
      <c r="C5" s="10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3"/>
      <c r="O5" s="4"/>
    </row>
    <row r="6" spans="1:15" ht="10.5">
      <c r="A6" s="1"/>
      <c r="B6" s="1"/>
      <c r="C6" s="10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3"/>
      <c r="O6" s="4"/>
    </row>
    <row r="7" spans="1:15" ht="10.5">
      <c r="A7" s="1"/>
      <c r="B7" s="1"/>
      <c r="C7" s="10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3"/>
      <c r="O7" s="4"/>
    </row>
    <row r="8" spans="1:15" ht="10.5">
      <c r="A8" s="1"/>
      <c r="B8" s="1"/>
      <c r="C8" s="10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3"/>
      <c r="O8" s="4"/>
    </row>
    <row r="9" spans="1:15" ht="66" customHeight="1">
      <c r="A9" s="1"/>
      <c r="B9" s="1"/>
      <c r="C9" s="11" t="s">
        <v>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3"/>
      <c r="O9" s="4"/>
    </row>
    <row r="10" spans="1:15" ht="10.5">
      <c r="A10" s="1"/>
      <c r="B10" s="1"/>
      <c r="C10" s="10"/>
      <c r="D10" s="13"/>
      <c r="E10" s="4"/>
      <c r="F10" s="1"/>
      <c r="G10" s="1"/>
      <c r="H10" s="1"/>
      <c r="I10" s="1"/>
      <c r="J10" s="14"/>
      <c r="K10" s="1"/>
      <c r="L10" s="1"/>
      <c r="M10" s="1"/>
      <c r="N10" s="3"/>
      <c r="O10" s="4"/>
    </row>
    <row r="11" spans="1:15" ht="10.5">
      <c r="A11" s="1"/>
      <c r="B11" s="1"/>
      <c r="C11" s="1"/>
      <c r="D11" s="15" t="s">
        <v>10</v>
      </c>
      <c r="E11" s="15" t="s">
        <v>11</v>
      </c>
      <c r="F11" s="1"/>
      <c r="G11" s="1"/>
      <c r="H11" s="1" t="s">
        <v>12</v>
      </c>
      <c r="I11" s="16"/>
      <c r="J11" s="17">
        <v>38353</v>
      </c>
      <c r="K11" s="18"/>
      <c r="L11" s="1"/>
      <c r="M11" s="1"/>
      <c r="N11" s="3"/>
      <c r="O11" s="4"/>
    </row>
    <row r="12" spans="1:15" ht="10.5">
      <c r="A12" s="1"/>
      <c r="B12" s="1"/>
      <c r="C12" s="16"/>
      <c r="D12" s="17">
        <v>38412</v>
      </c>
      <c r="E12" s="19">
        <v>500</v>
      </c>
      <c r="F12" s="18"/>
      <c r="G12" s="1"/>
      <c r="H12" s="1" t="s">
        <v>13</v>
      </c>
      <c r="I12" s="16"/>
      <c r="J12" s="20">
        <v>0.1</v>
      </c>
      <c r="K12" s="18"/>
      <c r="L12" s="1"/>
      <c r="M12" s="1"/>
      <c r="N12" s="3"/>
      <c r="O12" s="4"/>
    </row>
    <row r="13" spans="1:15" ht="10.5">
      <c r="A13" s="1"/>
      <c r="B13" s="1"/>
      <c r="C13" s="16"/>
      <c r="D13" s="17">
        <f>_XLL.DPY(D12,5)</f>
        <v>40238</v>
      </c>
      <c r="E13" s="19">
        <v>1000</v>
      </c>
      <c r="F13" s="18"/>
      <c r="G13" s="1"/>
      <c r="H13" s="1"/>
      <c r="I13" s="1"/>
      <c r="J13" s="21"/>
      <c r="K13" s="1"/>
      <c r="L13" s="1"/>
      <c r="M13" s="1"/>
      <c r="N13" s="3"/>
      <c r="O13" s="4"/>
    </row>
    <row r="14" spans="1:15" ht="10.5">
      <c r="A14" s="1"/>
      <c r="B14" s="1"/>
      <c r="C14" s="16"/>
      <c r="D14" s="17">
        <f>_XLL.DPY(D13,5)</f>
        <v>42064</v>
      </c>
      <c r="E14" s="19">
        <v>1500</v>
      </c>
      <c r="F14" s="18"/>
      <c r="G14" s="1"/>
      <c r="H14" s="1"/>
      <c r="I14" s="1"/>
      <c r="J14" s="14"/>
      <c r="K14" s="14"/>
      <c r="L14" s="14"/>
      <c r="M14" s="14"/>
      <c r="N14" s="3"/>
      <c r="O14" s="4"/>
    </row>
    <row r="15" spans="1:15" ht="10.5">
      <c r="A15" s="1"/>
      <c r="B15" s="1"/>
      <c r="C15" s="16"/>
      <c r="D15" s="17"/>
      <c r="E15" s="19"/>
      <c r="F15" s="18"/>
      <c r="G15" s="1"/>
      <c r="H15" s="1" t="s">
        <v>14</v>
      </c>
      <c r="I15" s="16"/>
      <c r="J15" s="22">
        <v>-4</v>
      </c>
      <c r="K15" s="22"/>
      <c r="L15" s="22"/>
      <c r="M15" s="22"/>
      <c r="N15" s="23" t="s">
        <v>15</v>
      </c>
      <c r="O15" s="4"/>
    </row>
    <row r="16" spans="1:15" ht="10.5">
      <c r="A16" s="1"/>
      <c r="B16" s="1"/>
      <c r="C16" s="16"/>
      <c r="D16" s="17"/>
      <c r="E16" s="19"/>
      <c r="F16" s="18"/>
      <c r="G16" s="1"/>
      <c r="H16" s="1" t="s">
        <v>16</v>
      </c>
      <c r="I16" s="16"/>
      <c r="J16" s="22"/>
      <c r="K16" s="24"/>
      <c r="L16" s="21"/>
      <c r="M16" s="21"/>
      <c r="N16" s="3" t="s">
        <v>15</v>
      </c>
      <c r="O16" s="4"/>
    </row>
    <row r="17" spans="1:15" ht="10.5">
      <c r="A17" s="25"/>
      <c r="B17" s="25"/>
      <c r="C17" s="25"/>
      <c r="D17" s="26"/>
      <c r="E17" s="26"/>
      <c r="F17" s="25"/>
      <c r="G17" s="1"/>
      <c r="H17" s="25"/>
      <c r="I17" s="25"/>
      <c r="J17" s="27"/>
      <c r="K17" s="25"/>
      <c r="L17" s="25"/>
      <c r="M17" s="25"/>
      <c r="N17" s="28"/>
      <c r="O17" s="4"/>
    </row>
    <row r="18" spans="1:15" ht="10.5">
      <c r="A18" s="25"/>
      <c r="B18" s="25"/>
      <c r="C18" s="25"/>
      <c r="D18" s="4" t="s">
        <v>17</v>
      </c>
      <c r="E18" s="29">
        <f>D12</f>
        <v>38412</v>
      </c>
      <c r="F18" s="25"/>
      <c r="G18" s="1"/>
      <c r="H18" s="25" t="s">
        <v>18</v>
      </c>
      <c r="I18" s="30"/>
      <c r="J18" s="19">
        <v>1000</v>
      </c>
      <c r="K18" s="31"/>
      <c r="L18" s="25"/>
      <c r="M18" s="25"/>
      <c r="N18" s="28"/>
      <c r="O18" s="4" t="s">
        <v>15</v>
      </c>
    </row>
    <row r="19" spans="1:15" ht="10.5">
      <c r="A19" s="1"/>
      <c r="B19" s="1"/>
      <c r="C19" s="1"/>
      <c r="D19" s="30" t="s">
        <v>19</v>
      </c>
      <c r="E19" s="17">
        <v>42767</v>
      </c>
      <c r="F19" s="18"/>
      <c r="G19" s="1"/>
      <c r="H19" s="1" t="s">
        <v>20</v>
      </c>
      <c r="I19" s="16"/>
      <c r="J19" s="17">
        <v>38353</v>
      </c>
      <c r="K19" s="18"/>
      <c r="L19" s="1"/>
      <c r="M19" s="1"/>
      <c r="N19" s="3"/>
      <c r="O19" s="4"/>
    </row>
    <row r="20" spans="1:15" ht="10.5">
      <c r="A20" s="1"/>
      <c r="B20" s="1"/>
      <c r="C20" s="1"/>
      <c r="D20" s="1"/>
      <c r="E20" s="21"/>
      <c r="F20" s="1"/>
      <c r="G20" s="1"/>
      <c r="H20" s="1"/>
      <c r="I20" s="1"/>
      <c r="J20" s="32"/>
      <c r="K20" s="1"/>
      <c r="L20" s="1"/>
      <c r="M20" s="1"/>
      <c r="N20" s="3"/>
      <c r="O20" s="4"/>
    </row>
    <row r="21" spans="1:15" ht="10.5">
      <c r="A21" s="1"/>
      <c r="B21" s="1"/>
      <c r="C21" s="1"/>
      <c r="D21" s="15"/>
      <c r="E21" s="15" t="s">
        <v>21</v>
      </c>
      <c r="F21" s="14"/>
      <c r="G21" s="1"/>
      <c r="H21" s="1" t="s">
        <v>22</v>
      </c>
      <c r="I21" s="16"/>
      <c r="J21" s="20">
        <v>0.1</v>
      </c>
      <c r="K21" s="18"/>
      <c r="L21" s="1"/>
      <c r="M21" s="1"/>
      <c r="N21" s="3"/>
      <c r="O21" s="4"/>
    </row>
    <row r="22" spans="1:15" ht="10.5">
      <c r="A22" s="1"/>
      <c r="B22" s="1"/>
      <c r="C22" s="1"/>
      <c r="D22" s="33"/>
      <c r="E22" s="21"/>
      <c r="F22" s="21"/>
      <c r="G22" s="1"/>
      <c r="H22" s="1"/>
      <c r="I22" s="1"/>
      <c r="J22" s="32"/>
      <c r="K22" s="1"/>
      <c r="L22" s="1"/>
      <c r="M22" s="1"/>
      <c r="N22" s="3"/>
      <c r="O22" s="4"/>
    </row>
    <row r="23" spans="1:15" ht="10.5">
      <c r="A23" s="1"/>
      <c r="B23" s="1"/>
      <c r="C23" s="1" t="s">
        <v>23</v>
      </c>
      <c r="D23" s="34"/>
      <c r="E23" s="34"/>
      <c r="F23" s="35">
        <f>_XLL.PVT($J$11,$J$12,$C$25:$C$78,F25:F78)</f>
        <v>9238.111241337694</v>
      </c>
      <c r="G23" s="36"/>
      <c r="H23" s="37" t="s">
        <v>0</v>
      </c>
      <c r="I23" s="38"/>
      <c r="J23" s="39">
        <f>_XLL.PVFSTEPIC(J11,J12,E19,D12:D16,E12:E16,J16,J15:M15,,,J19,J18,J21)</f>
        <v>9238.111241337694</v>
      </c>
      <c r="K23" s="18"/>
      <c r="L23" s="1"/>
      <c r="M23" s="1"/>
      <c r="N23" s="3"/>
      <c r="O23" s="4"/>
    </row>
    <row r="24" spans="1:15" ht="10.5">
      <c r="A24" s="1"/>
      <c r="B24" s="1"/>
      <c r="C24" s="1"/>
      <c r="D24" s="3"/>
      <c r="E24" s="3"/>
      <c r="F24" s="3"/>
      <c r="G24" s="3"/>
      <c r="H24" s="3"/>
      <c r="I24" s="3"/>
      <c r="J24" s="21"/>
      <c r="K24" s="1"/>
      <c r="L24" s="1"/>
      <c r="M24" s="1"/>
      <c r="N24" s="3"/>
      <c r="O24" s="4"/>
    </row>
    <row r="25" spans="1:15" ht="10.5">
      <c r="A25" s="1"/>
      <c r="B25" s="1"/>
      <c r="C25" s="40">
        <v>38353</v>
      </c>
      <c r="D25" s="41">
        <f>_XLL.FSTEP(C25,C26,$E$19,$D$12:$D$16,$E$12:$E$16,$J$16,$J$15:$M$15,1)</f>
        <v>0</v>
      </c>
      <c r="E25" s="41">
        <f>-_XLL.MKPMTS(C25,C26,$J$19,$J$18)+_XLL.SAFE(_XLL.MKPMTS(C25,C26,$E$19,$E$14/_XLL.AERTOSIMPLE($J$21,SIGN($J$15)*_XLL.NUMPERS($J$15:$M$15))),0)</f>
        <v>-1000</v>
      </c>
      <c r="F25" s="41">
        <f>SUM(D25:E25)</f>
        <v>-1000</v>
      </c>
      <c r="G25" s="3"/>
      <c r="H25" s="3"/>
      <c r="I25" s="3"/>
      <c r="J25" s="1"/>
      <c r="K25" s="1"/>
      <c r="L25" s="1"/>
      <c r="M25" s="1"/>
      <c r="N25" s="3"/>
      <c r="O25" s="4"/>
    </row>
    <row r="26" spans="1:15" ht="10.5">
      <c r="A26" s="1"/>
      <c r="B26" s="1"/>
      <c r="C26" s="40">
        <f>_XLL.NEXTDATESEQ(C25,$J$15:$M$15,$E$18:$E$19)</f>
        <v>38412</v>
      </c>
      <c r="D26" s="41">
        <f>_XLL.FSTEP(C26,C27,$E$19,$D$12:$D$16,$E$12:$E$16,$J$16,$J$15:$M$15,1)</f>
        <v>0</v>
      </c>
      <c r="E26" s="41">
        <f>-_XLL.MKPMTS(C26,C27,$J$19,$J$18)+_XLL.SAFE(_XLL.MKPMTS(C26,C27,$E$19,$E$14/_XLL.AERTOSIMPLE($J$21,SIGN($J$15)*_XLL.NUMPERS($J$15:$M$15))),0)</f>
        <v>0</v>
      </c>
      <c r="F26" s="41">
        <f aca="true" t="shared" si="0" ref="F26:F78">SUM(D26:E26)</f>
        <v>0</v>
      </c>
      <c r="G26" s="3"/>
      <c r="H26" s="3"/>
      <c r="I26" s="3"/>
      <c r="J26" s="1"/>
      <c r="K26" s="1"/>
      <c r="L26" s="1"/>
      <c r="M26" s="1"/>
      <c r="N26" s="3"/>
      <c r="O26" s="4"/>
    </row>
    <row r="27" spans="1:15" ht="10.5">
      <c r="A27" s="1"/>
      <c r="B27" s="1"/>
      <c r="C27" s="40">
        <f>_XLL.NEXTDATESEQ(C26,$J$15:$M$15,$E$18:$E$19)</f>
        <v>38443</v>
      </c>
      <c r="D27" s="41">
        <f>_XLL.FSTEP(C27,C28,$E$19,$D$12:$D$16,$E$12:$E$16,$J$16,$J$15:$M$15,1)</f>
        <v>41.666666666666664</v>
      </c>
      <c r="E27" s="41">
        <f>-_XLL.MKPMTS(C27,C28,$J$19,$J$18)+_XLL.SAFE(_XLL.MKPMTS(C27,C28,$E$19,$E$14/_XLL.AERTOSIMPLE($J$21,SIGN($J$15)*_XLL.NUMPERS($J$15:$M$15))),0)</f>
        <v>0</v>
      </c>
      <c r="F27" s="41">
        <f t="shared" si="0"/>
        <v>41.666666666666664</v>
      </c>
      <c r="G27" s="3"/>
      <c r="H27" s="3"/>
      <c r="I27" s="3"/>
      <c r="J27" s="1"/>
      <c r="K27" s="1"/>
      <c r="L27" s="1"/>
      <c r="M27" s="1"/>
      <c r="N27" s="3"/>
      <c r="O27" s="4"/>
    </row>
    <row r="28" spans="1:15" ht="10.5">
      <c r="A28" s="1"/>
      <c r="B28" s="1"/>
      <c r="C28" s="40">
        <f>_XLL.NEXTDATESEQ(C27,$J$15:$M$15,$E$18:$E$19)</f>
        <v>38534</v>
      </c>
      <c r="D28" s="41">
        <f>_XLL.FSTEP(C28,C29,$E$19,$D$12:$D$16,$E$12:$E$16,$J$16,$J$15:$M$15,1)</f>
        <v>125</v>
      </c>
      <c r="E28" s="41">
        <f>-_XLL.MKPMTS(C28,C29,$J$19,$J$18)+_XLL.SAFE(_XLL.MKPMTS(C28,C29,$E$19,$E$14/_XLL.AERTOSIMPLE($J$21,SIGN($J$15)*_XLL.NUMPERS($J$15:$M$15))),0)</f>
        <v>0</v>
      </c>
      <c r="F28" s="41">
        <f t="shared" si="0"/>
        <v>125</v>
      </c>
      <c r="G28" s="3"/>
      <c r="H28" s="3"/>
      <c r="I28" s="3"/>
      <c r="J28" s="1"/>
      <c r="K28" s="1"/>
      <c r="L28" s="1"/>
      <c r="M28" s="1"/>
      <c r="N28" s="3"/>
      <c r="O28" s="4"/>
    </row>
    <row r="29" spans="1:15" ht="10.5">
      <c r="A29" s="1"/>
      <c r="B29" s="1"/>
      <c r="C29" s="40">
        <f>_XLL.NEXTDATESEQ(C28,$J$15:$M$15,$E$18:$E$19)</f>
        <v>38626</v>
      </c>
      <c r="D29" s="41">
        <f>_XLL.FSTEP(C29,C30,$E$19,$D$12:$D$16,$E$12:$E$16,$J$16,$J$15:$M$15,1)</f>
        <v>125</v>
      </c>
      <c r="E29" s="41">
        <f>-_XLL.MKPMTS(C29,C30,$J$19,$J$18)+_XLL.SAFE(_XLL.MKPMTS(C29,C30,$E$19,$E$14/_XLL.AERTOSIMPLE($J$21,SIGN($J$15)*_XLL.NUMPERS($J$15:$M$15))),0)</f>
        <v>0</v>
      </c>
      <c r="F29" s="41">
        <f t="shared" si="0"/>
        <v>125</v>
      </c>
      <c r="G29" s="3"/>
      <c r="H29" s="3"/>
      <c r="I29" s="3"/>
      <c r="J29" s="1"/>
      <c r="K29" s="1"/>
      <c r="L29" s="1"/>
      <c r="M29" s="1"/>
      <c r="N29" s="3"/>
      <c r="O29" s="4"/>
    </row>
    <row r="30" spans="1:15" ht="10.5">
      <c r="A30" s="1"/>
      <c r="B30" s="1"/>
      <c r="C30" s="40">
        <f>_XLL.NEXTDATESEQ(C29,$J$15:$M$15,$E$18:$E$19)</f>
        <v>38718</v>
      </c>
      <c r="D30" s="41">
        <f>_XLL.FSTEP(C30,C31,$E$19,$D$12:$D$16,$E$12:$E$16,$J$16,$J$15:$M$15,1)</f>
        <v>125</v>
      </c>
      <c r="E30" s="41">
        <f>-_XLL.MKPMTS(C30,C31,$J$19,$J$18)+_XLL.SAFE(_XLL.MKPMTS(C30,C31,$E$19,$E$14/_XLL.AERTOSIMPLE($J$21,SIGN($J$15)*_XLL.NUMPERS($J$15:$M$15))),0)</f>
        <v>0</v>
      </c>
      <c r="F30" s="41">
        <f t="shared" si="0"/>
        <v>125</v>
      </c>
      <c r="G30" s="3"/>
      <c r="H30" s="3"/>
      <c r="I30" s="3"/>
      <c r="J30" s="1"/>
      <c r="K30" s="1"/>
      <c r="L30" s="1"/>
      <c r="M30" s="1"/>
      <c r="N30" s="3"/>
      <c r="O30" s="4"/>
    </row>
    <row r="31" spans="1:15" ht="10.5">
      <c r="A31" s="1"/>
      <c r="B31" s="1"/>
      <c r="C31" s="40">
        <f>_XLL.NEXTDATESEQ(C30,$J$15:$M$15,$E$18:$E$19)</f>
        <v>38808</v>
      </c>
      <c r="D31" s="41">
        <f>_XLL.FSTEP(C31,C32,$E$19,$D$12:$D$16,$E$12:$E$16,$J$16,$J$15:$M$15,1)</f>
        <v>125</v>
      </c>
      <c r="E31" s="41">
        <f>-_XLL.MKPMTS(C31,C32,$J$19,$J$18)+_XLL.SAFE(_XLL.MKPMTS(C31,C32,$E$19,$E$14/_XLL.AERTOSIMPLE($J$21,SIGN($J$15)*_XLL.NUMPERS($J$15:$M$15))),0)</f>
        <v>0</v>
      </c>
      <c r="F31" s="41">
        <f t="shared" si="0"/>
        <v>125</v>
      </c>
      <c r="G31" s="3"/>
      <c r="H31" s="3"/>
      <c r="I31" s="3"/>
      <c r="J31" s="1"/>
      <c r="K31" s="1"/>
      <c r="L31" s="1"/>
      <c r="M31" s="1"/>
      <c r="N31" s="3"/>
      <c r="O31" s="4"/>
    </row>
    <row r="32" spans="1:15" ht="10.5">
      <c r="A32" s="1"/>
      <c r="B32" s="1"/>
      <c r="C32" s="40">
        <f>_XLL.NEXTDATESEQ(C31,$J$15:$M$15,$E$18:$E$19)</f>
        <v>38899</v>
      </c>
      <c r="D32" s="41">
        <f>_XLL.FSTEP(C32,C33,$E$19,$D$12:$D$16,$E$12:$E$16,$J$16,$J$15:$M$15,1)</f>
        <v>125</v>
      </c>
      <c r="E32" s="41">
        <f>-_XLL.MKPMTS(C32,C33,$J$19,$J$18)+_XLL.SAFE(_XLL.MKPMTS(C32,C33,$E$19,$E$14/_XLL.AERTOSIMPLE($J$21,SIGN($J$15)*_XLL.NUMPERS($J$15:$M$15))),0)</f>
        <v>0</v>
      </c>
      <c r="F32" s="41">
        <f t="shared" si="0"/>
        <v>125</v>
      </c>
      <c r="G32" s="3"/>
      <c r="H32" s="3"/>
      <c r="I32" s="3"/>
      <c r="J32" s="1"/>
      <c r="K32" s="1"/>
      <c r="L32" s="1"/>
      <c r="M32" s="1"/>
      <c r="N32" s="3"/>
      <c r="O32" s="4"/>
    </row>
    <row r="33" spans="1:15" ht="10.5">
      <c r="A33" s="1"/>
      <c r="B33" s="1"/>
      <c r="C33" s="40">
        <f>_XLL.NEXTDATESEQ(C32,$J$15:$M$15,$E$18:$E$19)</f>
        <v>38991</v>
      </c>
      <c r="D33" s="41">
        <f>_XLL.FSTEP(C33,C34,$E$19,$D$12:$D$16,$E$12:$E$16,$J$16,$J$15:$M$15,1)</f>
        <v>125</v>
      </c>
      <c r="E33" s="41">
        <f>-_XLL.MKPMTS(C33,C34,$J$19,$J$18)+_XLL.SAFE(_XLL.MKPMTS(C33,C34,$E$19,$E$14/_XLL.AERTOSIMPLE($J$21,SIGN($J$15)*_XLL.NUMPERS($J$15:$M$15))),0)</f>
        <v>0</v>
      </c>
      <c r="F33" s="41">
        <f t="shared" si="0"/>
        <v>125</v>
      </c>
      <c r="G33" s="3"/>
      <c r="H33" s="3"/>
      <c r="I33" s="3"/>
      <c r="J33" s="1"/>
      <c r="K33" s="1"/>
      <c r="L33" s="1"/>
      <c r="M33" s="1"/>
      <c r="N33" s="3"/>
      <c r="O33" s="4"/>
    </row>
    <row r="34" spans="1:15" ht="10.5">
      <c r="A34" s="1"/>
      <c r="B34" s="1"/>
      <c r="C34" s="40">
        <f>_XLL.NEXTDATESEQ(C33,$J$15:$M$15,$E$18:$E$19)</f>
        <v>39083</v>
      </c>
      <c r="D34" s="41">
        <f>_XLL.FSTEP(C34,C35,$E$19,$D$12:$D$16,$E$12:$E$16,$J$16,$J$15:$M$15,1)</f>
        <v>125</v>
      </c>
      <c r="E34" s="41">
        <f>-_XLL.MKPMTS(C34,C35,$J$19,$J$18)+_XLL.SAFE(_XLL.MKPMTS(C34,C35,$E$19,$E$14/_XLL.AERTOSIMPLE($J$21,SIGN($J$15)*_XLL.NUMPERS($J$15:$M$15))),0)</f>
        <v>0</v>
      </c>
      <c r="F34" s="41">
        <f t="shared" si="0"/>
        <v>125</v>
      </c>
      <c r="G34" s="3"/>
      <c r="H34" s="3"/>
      <c r="I34" s="3"/>
      <c r="J34" s="1"/>
      <c r="K34" s="1"/>
      <c r="L34" s="1"/>
      <c r="M34" s="1"/>
      <c r="N34" s="3"/>
      <c r="O34" s="4"/>
    </row>
    <row r="35" spans="1:15" ht="10.5">
      <c r="A35" s="1"/>
      <c r="B35" s="1"/>
      <c r="C35" s="40">
        <f>_XLL.NEXTDATESEQ(C34,$J$15:$M$15,$E$18:$E$19)</f>
        <v>39173</v>
      </c>
      <c r="D35" s="41">
        <f>_XLL.FSTEP(C35,C36,$E$19,$D$12:$D$16,$E$12:$E$16,$J$16,$J$15:$M$15,1)</f>
        <v>125</v>
      </c>
      <c r="E35" s="41">
        <f>-_XLL.MKPMTS(C35,C36,$J$19,$J$18)+_XLL.SAFE(_XLL.MKPMTS(C35,C36,$E$19,$E$14/_XLL.AERTOSIMPLE($J$21,SIGN($J$15)*_XLL.NUMPERS($J$15:$M$15))),0)</f>
        <v>0</v>
      </c>
      <c r="F35" s="41">
        <f t="shared" si="0"/>
        <v>125</v>
      </c>
      <c r="G35" s="3"/>
      <c r="H35" s="3"/>
      <c r="I35" s="3"/>
      <c r="J35" s="1"/>
      <c r="K35" s="1"/>
      <c r="L35" s="1"/>
      <c r="M35" s="1"/>
      <c r="N35" s="3"/>
      <c r="O35" s="4"/>
    </row>
    <row r="36" spans="1:15" ht="10.5">
      <c r="A36" s="1"/>
      <c r="B36" s="1"/>
      <c r="C36" s="40">
        <f>_XLL.NEXTDATESEQ(C35,$J$15:$M$15,$E$18:$E$19)</f>
        <v>39264</v>
      </c>
      <c r="D36" s="41">
        <f>_XLL.FSTEP(C36,C37,$E$19,$D$12:$D$16,$E$12:$E$16,$J$16,$J$15:$M$15,1)</f>
        <v>125</v>
      </c>
      <c r="E36" s="41">
        <f>-_XLL.MKPMTS(C36,C37,$J$19,$J$18)+_XLL.SAFE(_XLL.MKPMTS(C36,C37,$E$19,$E$14/_XLL.AERTOSIMPLE($J$21,SIGN($J$15)*_XLL.NUMPERS($J$15:$M$15))),0)</f>
        <v>0</v>
      </c>
      <c r="F36" s="41">
        <f t="shared" si="0"/>
        <v>125</v>
      </c>
      <c r="G36" s="3"/>
      <c r="H36" s="3"/>
      <c r="I36" s="3"/>
      <c r="J36" s="1"/>
      <c r="K36" s="1"/>
      <c r="L36" s="1"/>
      <c r="M36" s="1"/>
      <c r="N36" s="3"/>
      <c r="O36" s="4"/>
    </row>
    <row r="37" spans="1:15" ht="10.5">
      <c r="A37" s="1"/>
      <c r="B37" s="1"/>
      <c r="C37" s="40">
        <f>_XLL.NEXTDATESEQ(C36,$J$15:$M$15,$E$18:$E$19)</f>
        <v>39356</v>
      </c>
      <c r="D37" s="41">
        <f>_XLL.FSTEP(C37,C38,$E$19,$D$12:$D$16,$E$12:$E$16,$J$16,$J$15:$M$15,1)</f>
        <v>125</v>
      </c>
      <c r="E37" s="41">
        <f>-_XLL.MKPMTS(C37,C38,$J$19,$J$18)+_XLL.SAFE(_XLL.MKPMTS(C37,C38,$E$19,$E$14/_XLL.AERTOSIMPLE($J$21,SIGN($J$15)*_XLL.NUMPERS($J$15:$M$15))),0)</f>
        <v>0</v>
      </c>
      <c r="F37" s="41">
        <f t="shared" si="0"/>
        <v>125</v>
      </c>
      <c r="G37" s="3"/>
      <c r="H37" s="3"/>
      <c r="I37" s="3"/>
      <c r="J37" s="1"/>
      <c r="K37" s="1"/>
      <c r="L37" s="1"/>
      <c r="M37" s="1"/>
      <c r="N37" s="3"/>
      <c r="O37" s="4"/>
    </row>
    <row r="38" spans="1:15" ht="10.5">
      <c r="A38" s="1"/>
      <c r="B38" s="1"/>
      <c r="C38" s="40">
        <f>_XLL.NEXTDATESEQ(C37,$J$15:$M$15,$E$18:$E$19)</f>
        <v>39448</v>
      </c>
      <c r="D38" s="41">
        <f>_XLL.FSTEP(C38,C39,$E$19,$D$12:$D$16,$E$12:$E$16,$J$16,$J$15:$M$15,1)</f>
        <v>125</v>
      </c>
      <c r="E38" s="41">
        <f>-_XLL.MKPMTS(C38,C39,$J$19,$J$18)+_XLL.SAFE(_XLL.MKPMTS(C38,C39,$E$19,$E$14/_XLL.AERTOSIMPLE($J$21,SIGN($J$15)*_XLL.NUMPERS($J$15:$M$15))),0)</f>
        <v>0</v>
      </c>
      <c r="F38" s="41">
        <f t="shared" si="0"/>
        <v>125</v>
      </c>
      <c r="G38" s="3"/>
      <c r="H38" s="3"/>
      <c r="I38" s="3"/>
      <c r="J38" s="1"/>
      <c r="K38" s="1"/>
      <c r="L38" s="1"/>
      <c r="M38" s="1"/>
      <c r="N38" s="3"/>
      <c r="O38" s="4"/>
    </row>
    <row r="39" spans="1:15" ht="10.5">
      <c r="A39" s="1"/>
      <c r="B39" s="1"/>
      <c r="C39" s="40">
        <f>_XLL.NEXTDATESEQ(C38,$J$15:$M$15,$E$18:$E$19)</f>
        <v>39539</v>
      </c>
      <c r="D39" s="41">
        <f>_XLL.FSTEP(C39,C40,$E$19,$D$12:$D$16,$E$12:$E$16,$J$16,$J$15:$M$15,1)</f>
        <v>125</v>
      </c>
      <c r="E39" s="41">
        <f>-_XLL.MKPMTS(C39,C40,$J$19,$J$18)+_XLL.SAFE(_XLL.MKPMTS(C39,C40,$E$19,$E$14/_XLL.AERTOSIMPLE($J$21,SIGN($J$15)*_XLL.NUMPERS($J$15:$M$15))),0)</f>
        <v>0</v>
      </c>
      <c r="F39" s="41">
        <f t="shared" si="0"/>
        <v>125</v>
      </c>
      <c r="G39" s="3"/>
      <c r="H39" s="3"/>
      <c r="I39" s="3"/>
      <c r="J39" s="1"/>
      <c r="K39" s="1"/>
      <c r="L39" s="1"/>
      <c r="M39" s="1"/>
      <c r="N39" s="3"/>
      <c r="O39" s="4"/>
    </row>
    <row r="40" spans="1:15" ht="10.5">
      <c r="A40" s="1"/>
      <c r="B40" s="1"/>
      <c r="C40" s="40">
        <f>_XLL.NEXTDATESEQ(C39,$J$15:$M$15,$E$18:$E$19)</f>
        <v>39630</v>
      </c>
      <c r="D40" s="41">
        <f>_XLL.FSTEP(C40,C41,$E$19,$D$12:$D$16,$E$12:$E$16,$J$16,$J$15:$M$15,1)</f>
        <v>125</v>
      </c>
      <c r="E40" s="41">
        <f>-_XLL.MKPMTS(C40,C41,$J$19,$J$18)+_XLL.SAFE(_XLL.MKPMTS(C40,C41,$E$19,$E$14/_XLL.AERTOSIMPLE($J$21,SIGN($J$15)*_XLL.NUMPERS($J$15:$M$15))),0)</f>
        <v>0</v>
      </c>
      <c r="F40" s="41">
        <f t="shared" si="0"/>
        <v>125</v>
      </c>
      <c r="G40" s="3"/>
      <c r="H40" s="3"/>
      <c r="I40" s="3"/>
      <c r="J40" s="1"/>
      <c r="K40" s="1"/>
      <c r="L40" s="1"/>
      <c r="M40" s="1"/>
      <c r="N40" s="3"/>
      <c r="O40" s="4"/>
    </row>
    <row r="41" spans="1:15" ht="10.5">
      <c r="A41" s="1"/>
      <c r="B41" s="1"/>
      <c r="C41" s="40">
        <f>_XLL.NEXTDATESEQ(C40,$J$15:$M$15,$E$18:$E$19)</f>
        <v>39722</v>
      </c>
      <c r="D41" s="41">
        <f>_XLL.FSTEP(C41,C42,$E$19,$D$12:$D$16,$E$12:$E$16,$J$16,$J$15:$M$15,1)</f>
        <v>125</v>
      </c>
      <c r="E41" s="41">
        <f>-_XLL.MKPMTS(C41,C42,$J$19,$J$18)+_XLL.SAFE(_XLL.MKPMTS(C41,C42,$E$19,$E$14/_XLL.AERTOSIMPLE($J$21,SIGN($J$15)*_XLL.NUMPERS($J$15:$M$15))),0)</f>
        <v>0</v>
      </c>
      <c r="F41" s="41">
        <f t="shared" si="0"/>
        <v>125</v>
      </c>
      <c r="G41" s="3"/>
      <c r="H41" s="3"/>
      <c r="I41" s="3"/>
      <c r="J41" s="1"/>
      <c r="K41" s="1"/>
      <c r="L41" s="1"/>
      <c r="M41" s="1"/>
      <c r="N41" s="3"/>
      <c r="O41" s="4"/>
    </row>
    <row r="42" spans="1:15" ht="10.5">
      <c r="A42" s="1"/>
      <c r="B42" s="1"/>
      <c r="C42" s="40">
        <f>_XLL.NEXTDATESEQ(C41,$J$15:$M$15,$E$18:$E$19)</f>
        <v>39814</v>
      </c>
      <c r="D42" s="41">
        <f>_XLL.FSTEP(C42,C43,$E$19,$D$12:$D$16,$E$12:$E$16,$J$16,$J$15:$M$15,1)</f>
        <v>125</v>
      </c>
      <c r="E42" s="41">
        <f>-_XLL.MKPMTS(C42,C43,$J$19,$J$18)+_XLL.SAFE(_XLL.MKPMTS(C42,C43,$E$19,$E$14/_XLL.AERTOSIMPLE($J$21,SIGN($J$15)*_XLL.NUMPERS($J$15:$M$15))),0)</f>
        <v>0</v>
      </c>
      <c r="F42" s="41">
        <f t="shared" si="0"/>
        <v>125</v>
      </c>
      <c r="G42" s="3"/>
      <c r="H42" s="3"/>
      <c r="I42" s="3"/>
      <c r="J42" s="1"/>
      <c r="K42" s="1"/>
      <c r="L42" s="1"/>
      <c r="M42" s="1"/>
      <c r="N42" s="3"/>
      <c r="O42" s="4"/>
    </row>
    <row r="43" spans="1:15" ht="10.5">
      <c r="A43" s="1"/>
      <c r="B43" s="1"/>
      <c r="C43" s="40">
        <f>_XLL.NEXTDATESEQ(C42,$J$15:$M$15,$E$18:$E$19)</f>
        <v>39904</v>
      </c>
      <c r="D43" s="41">
        <f>_XLL.FSTEP(C43,C44,$E$19,$D$12:$D$16,$E$12:$E$16,$J$16,$J$15:$M$15,1)</f>
        <v>125</v>
      </c>
      <c r="E43" s="41">
        <f>-_XLL.MKPMTS(C43,C44,$J$19,$J$18)+_XLL.SAFE(_XLL.MKPMTS(C43,C44,$E$19,$E$14/_XLL.AERTOSIMPLE($J$21,SIGN($J$15)*_XLL.NUMPERS($J$15:$M$15))),0)</f>
        <v>0</v>
      </c>
      <c r="F43" s="41">
        <f t="shared" si="0"/>
        <v>125</v>
      </c>
      <c r="G43" s="3"/>
      <c r="H43" s="3"/>
      <c r="I43" s="3"/>
      <c r="J43" s="1"/>
      <c r="K43" s="1"/>
      <c r="L43" s="1"/>
      <c r="M43" s="1"/>
      <c r="N43" s="3"/>
      <c r="O43" s="4"/>
    </row>
    <row r="44" spans="1:15" ht="10.5">
      <c r="A44" s="1"/>
      <c r="B44" s="1"/>
      <c r="C44" s="40">
        <f>_XLL.NEXTDATESEQ(C43,$J$15:$M$15,$E$18:$E$19)</f>
        <v>39995</v>
      </c>
      <c r="D44" s="41">
        <f>_XLL.FSTEP(C44,C45,$E$19,$D$12:$D$16,$E$12:$E$16,$J$16,$J$15:$M$15,1)</f>
        <v>125</v>
      </c>
      <c r="E44" s="41">
        <f>-_XLL.MKPMTS(C44,C45,$J$19,$J$18)+_XLL.SAFE(_XLL.MKPMTS(C44,C45,$E$19,$E$14/_XLL.AERTOSIMPLE($J$21,SIGN($J$15)*_XLL.NUMPERS($J$15:$M$15))),0)</f>
        <v>0</v>
      </c>
      <c r="F44" s="41">
        <f t="shared" si="0"/>
        <v>125</v>
      </c>
      <c r="G44" s="3"/>
      <c r="H44" s="3"/>
      <c r="I44" s="3"/>
      <c r="J44" s="1"/>
      <c r="K44" s="1"/>
      <c r="L44" s="1"/>
      <c r="M44" s="1"/>
      <c r="N44" s="3"/>
      <c r="O44" s="4"/>
    </row>
    <row r="45" spans="1:15" ht="10.5">
      <c r="A45" s="1"/>
      <c r="B45" s="1"/>
      <c r="C45" s="40">
        <f>_XLL.NEXTDATESEQ(C44,$J$15:$M$15,$E$18:$E$19)</f>
        <v>40087</v>
      </c>
      <c r="D45" s="41">
        <f>_XLL.FSTEP(C45,C46,$E$19,$D$12:$D$16,$E$12:$E$16,$J$16,$J$15:$M$15,1)</f>
        <v>125</v>
      </c>
      <c r="E45" s="41">
        <f>-_XLL.MKPMTS(C45,C46,$J$19,$J$18)+_XLL.SAFE(_XLL.MKPMTS(C45,C46,$E$19,$E$14/_XLL.AERTOSIMPLE($J$21,SIGN($J$15)*_XLL.NUMPERS($J$15:$M$15))),0)</f>
        <v>0</v>
      </c>
      <c r="F45" s="41">
        <f t="shared" si="0"/>
        <v>125</v>
      </c>
      <c r="G45" s="3"/>
      <c r="H45" s="3"/>
      <c r="I45" s="3"/>
      <c r="J45" s="1"/>
      <c r="K45" s="1"/>
      <c r="L45" s="1"/>
      <c r="M45" s="1"/>
      <c r="N45" s="3"/>
      <c r="O45" s="4"/>
    </row>
    <row r="46" spans="1:15" ht="10.5">
      <c r="A46" s="1"/>
      <c r="B46" s="1"/>
      <c r="C46" s="40">
        <f>_XLL.NEXTDATESEQ(C45,$J$15:$M$15,$E$18:$E$19)</f>
        <v>40179</v>
      </c>
      <c r="D46" s="41">
        <f>_XLL.FSTEP(C46,C47,$E$19,$D$12:$D$16,$E$12:$E$16,$J$16,$J$15:$M$15,1)</f>
        <v>125</v>
      </c>
      <c r="E46" s="41">
        <f>-_XLL.MKPMTS(C46,C47,$J$19,$J$18)+_XLL.SAFE(_XLL.MKPMTS(C46,C47,$E$19,$E$14/_XLL.AERTOSIMPLE($J$21,SIGN($J$15)*_XLL.NUMPERS($J$15:$M$15))),0)</f>
        <v>0</v>
      </c>
      <c r="F46" s="41">
        <f t="shared" si="0"/>
        <v>125</v>
      </c>
      <c r="G46" s="3"/>
      <c r="H46" s="3"/>
      <c r="I46" s="3"/>
      <c r="J46" s="1"/>
      <c r="K46" s="1"/>
      <c r="L46" s="1"/>
      <c r="M46" s="1"/>
      <c r="N46" s="3"/>
      <c r="O46" s="4"/>
    </row>
    <row r="47" spans="1:15" ht="10.5">
      <c r="A47" s="1"/>
      <c r="B47" s="1"/>
      <c r="C47" s="40">
        <f>_XLL.NEXTDATESEQ(C46,$J$15:$M$15,$E$18:$E$19)</f>
        <v>40269</v>
      </c>
      <c r="D47" s="41">
        <f>_XLL.FSTEP(C47,C48,$E$19,$D$12:$D$16,$E$12:$E$16,$J$16,$J$15:$M$15,1)</f>
        <v>166.66666666666666</v>
      </c>
      <c r="E47" s="41">
        <f>-_XLL.MKPMTS(C47,C48,$J$19,$J$18)+_XLL.SAFE(_XLL.MKPMTS(C47,C48,$E$19,$E$14/_XLL.AERTOSIMPLE($J$21,SIGN($J$15)*_XLL.NUMPERS($J$15:$M$15))),0)</f>
        <v>0</v>
      </c>
      <c r="F47" s="41">
        <f t="shared" si="0"/>
        <v>166.66666666666666</v>
      </c>
      <c r="G47" s="3"/>
      <c r="H47" s="3"/>
      <c r="I47" s="3"/>
      <c r="J47" s="1"/>
      <c r="K47" s="1"/>
      <c r="L47" s="1"/>
      <c r="M47" s="1"/>
      <c r="N47" s="3"/>
      <c r="O47" s="4"/>
    </row>
    <row r="48" spans="1:15" ht="10.5">
      <c r="A48" s="1"/>
      <c r="B48" s="1"/>
      <c r="C48" s="40">
        <f>_XLL.NEXTDATESEQ(C47,$J$15:$M$15,$E$18:$E$19)</f>
        <v>40360</v>
      </c>
      <c r="D48" s="41">
        <f>_XLL.FSTEP(C48,C49,$E$19,$D$12:$D$16,$E$12:$E$16,$J$16,$J$15:$M$15,1)</f>
        <v>250</v>
      </c>
      <c r="E48" s="41">
        <f>-_XLL.MKPMTS(C48,C49,$J$19,$J$18)+_XLL.SAFE(_XLL.MKPMTS(C48,C49,$E$19,$E$14/_XLL.AERTOSIMPLE($J$21,SIGN($J$15)*_XLL.NUMPERS($J$15:$M$15))),0)</f>
        <v>0</v>
      </c>
      <c r="F48" s="41">
        <f t="shared" si="0"/>
        <v>250</v>
      </c>
      <c r="G48" s="3"/>
      <c r="H48" s="3"/>
      <c r="I48" s="3"/>
      <c r="J48" s="1"/>
      <c r="K48" s="1"/>
      <c r="L48" s="1"/>
      <c r="M48" s="1"/>
      <c r="N48" s="3"/>
      <c r="O48" s="4" t="s">
        <v>15</v>
      </c>
    </row>
    <row r="49" spans="1:15" ht="10.5">
      <c r="A49" s="1"/>
      <c r="B49" s="1"/>
      <c r="C49" s="40">
        <f>_XLL.NEXTDATESEQ(C48,$J$15:$M$15,$E$18:$E$19)</f>
        <v>40452</v>
      </c>
      <c r="D49" s="41">
        <f>_XLL.FSTEP(C49,C50,$E$19,$D$12:$D$16,$E$12:$E$16,$J$16,$J$15:$M$15,1)</f>
        <v>250</v>
      </c>
      <c r="E49" s="41">
        <f>-_XLL.MKPMTS(C49,C50,$J$19,$J$18)+_XLL.SAFE(_XLL.MKPMTS(C49,C50,$E$19,$E$14/_XLL.AERTOSIMPLE($J$21,SIGN($J$15)*_XLL.NUMPERS($J$15:$M$15))),0)</f>
        <v>0</v>
      </c>
      <c r="F49" s="41">
        <f t="shared" si="0"/>
        <v>250</v>
      </c>
      <c r="G49" s="3"/>
      <c r="H49" s="3"/>
      <c r="I49" s="3"/>
      <c r="J49" s="1"/>
      <c r="K49" s="1"/>
      <c r="L49" s="1"/>
      <c r="M49" s="1"/>
      <c r="N49" s="3"/>
      <c r="O49" s="4"/>
    </row>
    <row r="50" spans="1:15" ht="10.5">
      <c r="A50" s="1"/>
      <c r="B50" s="1"/>
      <c r="C50" s="40">
        <f>_XLL.NEXTDATESEQ(C49,$J$15:$M$15,$E$18:$E$19)</f>
        <v>40544</v>
      </c>
      <c r="D50" s="41">
        <f>_XLL.FSTEP(C50,C51,$E$19,$D$12:$D$16,$E$12:$E$16,$J$16,$J$15:$M$15,1)</f>
        <v>250</v>
      </c>
      <c r="E50" s="41">
        <f>-_XLL.MKPMTS(C50,C51,$J$19,$J$18)+_XLL.SAFE(_XLL.MKPMTS(C50,C51,$E$19,$E$14/_XLL.AERTOSIMPLE($J$21,SIGN($J$15)*_XLL.NUMPERS($J$15:$M$15))),0)</f>
        <v>0</v>
      </c>
      <c r="F50" s="41">
        <f t="shared" si="0"/>
        <v>250</v>
      </c>
      <c r="G50" s="3"/>
      <c r="H50" s="3"/>
      <c r="I50" s="3"/>
      <c r="J50" s="1"/>
      <c r="K50" s="1"/>
      <c r="L50" s="1"/>
      <c r="M50" s="1"/>
      <c r="N50" s="3"/>
      <c r="O50" s="4"/>
    </row>
    <row r="51" spans="1:15" ht="10.5">
      <c r="A51" s="1"/>
      <c r="B51" s="1"/>
      <c r="C51" s="40">
        <f>_XLL.NEXTDATESEQ(C50,$J$15:$M$15,$E$18:$E$19)</f>
        <v>40634</v>
      </c>
      <c r="D51" s="41">
        <f>_XLL.FSTEP(C51,C52,$E$19,$D$12:$D$16,$E$12:$E$16,$J$16,$J$15:$M$15,1)</f>
        <v>250</v>
      </c>
      <c r="E51" s="41">
        <f>-_XLL.MKPMTS(C51,C52,$J$19,$J$18)+_XLL.SAFE(_XLL.MKPMTS(C51,C52,$E$19,$E$14/_XLL.AERTOSIMPLE($J$21,SIGN($J$15)*_XLL.NUMPERS($J$15:$M$15))),0)</f>
        <v>0</v>
      </c>
      <c r="F51" s="41">
        <f t="shared" si="0"/>
        <v>250</v>
      </c>
      <c r="G51" s="3"/>
      <c r="H51" s="3"/>
      <c r="I51" s="3"/>
      <c r="J51" s="1"/>
      <c r="K51" s="1"/>
      <c r="L51" s="1"/>
      <c r="M51" s="1"/>
      <c r="N51" s="3"/>
      <c r="O51" s="4"/>
    </row>
    <row r="52" spans="1:15" ht="10.5">
      <c r="A52" s="1"/>
      <c r="B52" s="1"/>
      <c r="C52" s="40">
        <f>_XLL.NEXTDATESEQ(C51,$J$15:$M$15,$E$18:$E$19)</f>
        <v>40725</v>
      </c>
      <c r="D52" s="41">
        <f>_XLL.FSTEP(C52,C53,$E$19,$D$12:$D$16,$E$12:$E$16,$J$16,$J$15:$M$15,1)</f>
        <v>250</v>
      </c>
      <c r="E52" s="41">
        <f>-_XLL.MKPMTS(C52,C53,$J$19,$J$18)+_XLL.SAFE(_XLL.MKPMTS(C52,C53,$E$19,$E$14/_XLL.AERTOSIMPLE($J$21,SIGN($J$15)*_XLL.NUMPERS($J$15:$M$15))),0)</f>
        <v>0</v>
      </c>
      <c r="F52" s="41">
        <f t="shared" si="0"/>
        <v>250</v>
      </c>
      <c r="G52" s="3"/>
      <c r="H52" s="3"/>
      <c r="I52" s="3"/>
      <c r="J52" s="1"/>
      <c r="K52" s="1"/>
      <c r="L52" s="1"/>
      <c r="M52" s="1"/>
      <c r="N52" s="3"/>
      <c r="O52" s="4"/>
    </row>
    <row r="53" spans="1:15" ht="10.5">
      <c r="A53" s="1"/>
      <c r="B53" s="1"/>
      <c r="C53" s="40">
        <f>_XLL.NEXTDATESEQ(C52,$J$15:$M$15,$E$18:$E$19)</f>
        <v>40817</v>
      </c>
      <c r="D53" s="41">
        <f>_XLL.FSTEP(C53,C54,$E$19,$D$12:$D$16,$E$12:$E$16,$J$16,$J$15:$M$15,1)</f>
        <v>250</v>
      </c>
      <c r="E53" s="41">
        <f>-_XLL.MKPMTS(C53,C54,$J$19,$J$18)+_XLL.SAFE(_XLL.MKPMTS(C53,C54,$E$19,$E$14/_XLL.AERTOSIMPLE($J$21,SIGN($J$15)*_XLL.NUMPERS($J$15:$M$15))),0)</f>
        <v>0</v>
      </c>
      <c r="F53" s="41">
        <f t="shared" si="0"/>
        <v>250</v>
      </c>
      <c r="G53" s="3"/>
      <c r="H53" s="3"/>
      <c r="I53" s="3"/>
      <c r="J53" s="1"/>
      <c r="K53" s="1"/>
      <c r="L53" s="1"/>
      <c r="M53" s="1"/>
      <c r="N53" s="3"/>
      <c r="O53" s="4"/>
    </row>
    <row r="54" spans="1:15" ht="10.5">
      <c r="A54" s="1"/>
      <c r="B54" s="1"/>
      <c r="C54" s="40">
        <f>_XLL.NEXTDATESEQ(C53,$J$15:$M$15,$E$18:$E$19)</f>
        <v>40909</v>
      </c>
      <c r="D54" s="41">
        <f>_XLL.FSTEP(C54,C55,$E$19,$D$12:$D$16,$E$12:$E$16,$J$16,$J$15:$M$15,1)</f>
        <v>250</v>
      </c>
      <c r="E54" s="41">
        <f>-_XLL.MKPMTS(C54,C55,$J$19,$J$18)+_XLL.SAFE(_XLL.MKPMTS(C54,C55,$E$19,$E$14/_XLL.AERTOSIMPLE($J$21,SIGN($J$15)*_XLL.NUMPERS($J$15:$M$15))),0)</f>
        <v>0</v>
      </c>
      <c r="F54" s="41">
        <f t="shared" si="0"/>
        <v>250</v>
      </c>
      <c r="G54" s="3"/>
      <c r="H54" s="3"/>
      <c r="I54" s="3"/>
      <c r="J54" s="1"/>
      <c r="K54" s="1"/>
      <c r="L54" s="1"/>
      <c r="M54" s="1"/>
      <c r="N54" s="3"/>
      <c r="O54" s="4"/>
    </row>
    <row r="55" spans="1:15" ht="10.5">
      <c r="A55" s="1"/>
      <c r="B55" s="1"/>
      <c r="C55" s="40">
        <f>_XLL.NEXTDATESEQ(C54,$J$15:$M$15,$E$18:$E$19)</f>
        <v>41000</v>
      </c>
      <c r="D55" s="41">
        <f>_XLL.FSTEP(C55,C56,$E$19,$D$12:$D$16,$E$12:$E$16,$J$16,$J$15:$M$15,1)</f>
        <v>250</v>
      </c>
      <c r="E55" s="41">
        <f>-_XLL.MKPMTS(C55,C56,$J$19,$J$18)+_XLL.SAFE(_XLL.MKPMTS(C55,C56,$E$19,$E$14/_XLL.AERTOSIMPLE($J$21,SIGN($J$15)*_XLL.NUMPERS($J$15:$M$15))),0)</f>
        <v>0</v>
      </c>
      <c r="F55" s="41">
        <f t="shared" si="0"/>
        <v>250</v>
      </c>
      <c r="G55" s="3"/>
      <c r="H55" s="3"/>
      <c r="I55" s="3"/>
      <c r="J55" s="1"/>
      <c r="K55" s="1"/>
      <c r="L55" s="1"/>
      <c r="M55" s="1"/>
      <c r="N55" s="3"/>
      <c r="O55" s="4"/>
    </row>
    <row r="56" spans="1:15" ht="10.5">
      <c r="A56" s="1"/>
      <c r="B56" s="1"/>
      <c r="C56" s="40">
        <f>_XLL.NEXTDATESEQ(C55,$J$15:$M$15,$E$18:$E$19)</f>
        <v>41091</v>
      </c>
      <c r="D56" s="41">
        <f>_XLL.FSTEP(C56,C57,$E$19,$D$12:$D$16,$E$12:$E$16,$J$16,$J$15:$M$15,1)</f>
        <v>250</v>
      </c>
      <c r="E56" s="41">
        <f>-_XLL.MKPMTS(C56,C57,$J$19,$J$18)+_XLL.SAFE(_XLL.MKPMTS(C56,C57,$E$19,$E$14/_XLL.AERTOSIMPLE($J$21,SIGN($J$15)*_XLL.NUMPERS($J$15:$M$15))),0)</f>
        <v>0</v>
      </c>
      <c r="F56" s="41">
        <f t="shared" si="0"/>
        <v>250</v>
      </c>
      <c r="G56" s="3"/>
      <c r="H56" s="3"/>
      <c r="I56" s="3"/>
      <c r="J56" s="1"/>
      <c r="K56" s="1"/>
      <c r="L56" s="1"/>
      <c r="M56" s="1"/>
      <c r="N56" s="3"/>
      <c r="O56" s="4"/>
    </row>
    <row r="57" spans="1:15" ht="10.5">
      <c r="A57" s="1"/>
      <c r="B57" s="1"/>
      <c r="C57" s="40">
        <f>_XLL.NEXTDATESEQ(C56,$J$15:$M$15,$E$18:$E$19)</f>
        <v>41183</v>
      </c>
      <c r="D57" s="41">
        <f>_XLL.FSTEP(C57,C58,$E$19,$D$12:$D$16,$E$12:$E$16,$J$16,$J$15:$M$15,1)</f>
        <v>250</v>
      </c>
      <c r="E57" s="41">
        <f>-_XLL.MKPMTS(C57,C58,$J$19,$J$18)+_XLL.SAFE(_XLL.MKPMTS(C57,C58,$E$19,$E$14/_XLL.AERTOSIMPLE($J$21,SIGN($J$15)*_XLL.NUMPERS($J$15:$M$15))),0)</f>
        <v>0</v>
      </c>
      <c r="F57" s="41">
        <f t="shared" si="0"/>
        <v>250</v>
      </c>
      <c r="G57" s="3"/>
      <c r="H57" s="3"/>
      <c r="I57" s="3"/>
      <c r="J57" s="1"/>
      <c r="K57" s="1"/>
      <c r="L57" s="1"/>
      <c r="M57" s="1"/>
      <c r="N57" s="3"/>
      <c r="O57" s="4"/>
    </row>
    <row r="58" spans="1:15" ht="10.5">
      <c r="A58" s="1"/>
      <c r="B58" s="1"/>
      <c r="C58" s="40">
        <f>_XLL.NEXTDATESEQ(C57,$J$15:$M$15,$E$18:$E$19)</f>
        <v>41275</v>
      </c>
      <c r="D58" s="41">
        <f>_XLL.FSTEP(C58,C59,$E$19,$D$12:$D$16,$E$12:$E$16,$J$16,$J$15:$M$15,1)</f>
        <v>250</v>
      </c>
      <c r="E58" s="41">
        <f>-_XLL.MKPMTS(C58,C59,$J$19,$J$18)+_XLL.SAFE(_XLL.MKPMTS(C58,C59,$E$19,$E$14/_XLL.AERTOSIMPLE($J$21,SIGN($J$15)*_XLL.NUMPERS($J$15:$M$15))),0)</f>
        <v>0</v>
      </c>
      <c r="F58" s="41">
        <f t="shared" si="0"/>
        <v>250</v>
      </c>
      <c r="G58" s="3"/>
      <c r="H58" s="3"/>
      <c r="I58" s="3"/>
      <c r="J58" s="1"/>
      <c r="K58" s="1"/>
      <c r="L58" s="1"/>
      <c r="M58" s="1"/>
      <c r="N58" s="3"/>
      <c r="O58" s="4"/>
    </row>
    <row r="59" spans="1:15" ht="10.5">
      <c r="A59" s="1"/>
      <c r="B59" s="1"/>
      <c r="C59" s="40">
        <f>_XLL.NEXTDATESEQ(C58,$J$15:$M$15,$E$18:$E$19)</f>
        <v>41365</v>
      </c>
      <c r="D59" s="41">
        <f>_XLL.FSTEP(C59,C60,$E$19,$D$12:$D$16,$E$12:$E$16,$J$16,$J$15:$M$15,1)</f>
        <v>250</v>
      </c>
      <c r="E59" s="41">
        <f>-_XLL.MKPMTS(C59,C60,$J$19,$J$18)+_XLL.SAFE(_XLL.MKPMTS(C59,C60,$E$19,$E$14/_XLL.AERTOSIMPLE($J$21,SIGN($J$15)*_XLL.NUMPERS($J$15:$M$15))),0)</f>
        <v>0</v>
      </c>
      <c r="F59" s="41">
        <f t="shared" si="0"/>
        <v>250</v>
      </c>
      <c r="G59" s="3"/>
      <c r="H59" s="3"/>
      <c r="I59" s="3"/>
      <c r="J59" s="1"/>
      <c r="K59" s="1"/>
      <c r="L59" s="1"/>
      <c r="M59" s="1"/>
      <c r="N59" s="3"/>
      <c r="O59" s="4"/>
    </row>
    <row r="60" spans="1:15" ht="10.5">
      <c r="A60" s="1"/>
      <c r="B60" s="1"/>
      <c r="C60" s="40">
        <f>_XLL.NEXTDATESEQ(C59,$J$15:$M$15,$E$18:$E$19)</f>
        <v>41456</v>
      </c>
      <c r="D60" s="41">
        <f>_XLL.FSTEP(C60,C61,$E$19,$D$12:$D$16,$E$12:$E$16,$J$16,$J$15:$M$15,1)</f>
        <v>250</v>
      </c>
      <c r="E60" s="41">
        <f>-_XLL.MKPMTS(C60,C61,$J$19,$J$18)+_XLL.SAFE(_XLL.MKPMTS(C60,C61,$E$19,$E$14/_XLL.AERTOSIMPLE($J$21,SIGN($J$15)*_XLL.NUMPERS($J$15:$M$15))),0)</f>
        <v>0</v>
      </c>
      <c r="F60" s="41">
        <f t="shared" si="0"/>
        <v>250</v>
      </c>
      <c r="G60" s="3"/>
      <c r="H60" s="3"/>
      <c r="I60" s="3"/>
      <c r="J60" s="1"/>
      <c r="K60" s="1"/>
      <c r="L60" s="1"/>
      <c r="M60" s="1"/>
      <c r="N60" s="3"/>
      <c r="O60" s="4"/>
    </row>
    <row r="61" spans="1:15" ht="10.5">
      <c r="A61" s="1"/>
      <c r="B61" s="1"/>
      <c r="C61" s="40">
        <f>_XLL.NEXTDATESEQ(C60,$J$15:$M$15,$E$18:$E$19)</f>
        <v>41548</v>
      </c>
      <c r="D61" s="41">
        <f>_XLL.FSTEP(C61,C62,$E$19,$D$12:$D$16,$E$12:$E$16,$J$16,$J$15:$M$15,1)</f>
        <v>250</v>
      </c>
      <c r="E61" s="41">
        <f>-_XLL.MKPMTS(C61,C62,$J$19,$J$18)+_XLL.SAFE(_XLL.MKPMTS(C61,C62,$E$19,$E$14/_XLL.AERTOSIMPLE($J$21,SIGN($J$15)*_XLL.NUMPERS($J$15:$M$15))),0)</f>
        <v>0</v>
      </c>
      <c r="F61" s="41">
        <f t="shared" si="0"/>
        <v>250</v>
      </c>
      <c r="G61" s="3"/>
      <c r="H61" s="3"/>
      <c r="I61" s="3"/>
      <c r="J61" s="1"/>
      <c r="K61" s="1"/>
      <c r="L61" s="1"/>
      <c r="M61" s="1"/>
      <c r="N61" s="3"/>
      <c r="O61" s="4"/>
    </row>
    <row r="62" spans="1:15" ht="10.5">
      <c r="A62" s="1"/>
      <c r="B62" s="1"/>
      <c r="C62" s="40">
        <f>_XLL.NEXTDATESEQ(C61,$J$15:$M$15,$E$18:$E$19)</f>
        <v>41640</v>
      </c>
      <c r="D62" s="41">
        <f>_XLL.FSTEP(C62,C63,$E$19,$D$12:$D$16,$E$12:$E$16,$J$16,$J$15:$M$15,1)</f>
        <v>250</v>
      </c>
      <c r="E62" s="41">
        <f>-_XLL.MKPMTS(C62,C63,$J$19,$J$18)+_XLL.SAFE(_XLL.MKPMTS(C62,C63,$E$19,$E$14/_XLL.AERTOSIMPLE($J$21,SIGN($J$15)*_XLL.NUMPERS($J$15:$M$15))),0)</f>
        <v>0</v>
      </c>
      <c r="F62" s="41">
        <f t="shared" si="0"/>
        <v>250</v>
      </c>
      <c r="G62" s="3"/>
      <c r="H62" s="3"/>
      <c r="I62" s="3"/>
      <c r="J62" s="1"/>
      <c r="K62" s="1"/>
      <c r="L62" s="1"/>
      <c r="M62" s="1"/>
      <c r="N62" s="3"/>
      <c r="O62" s="4"/>
    </row>
    <row r="63" spans="1:15" ht="10.5">
      <c r="A63" s="1"/>
      <c r="B63" s="1"/>
      <c r="C63" s="40">
        <f>_XLL.NEXTDATESEQ(C62,$J$15:$M$15,$E$18:$E$19)</f>
        <v>41730</v>
      </c>
      <c r="D63" s="41">
        <f>_XLL.FSTEP(C63,C64,$E$19,$D$12:$D$16,$E$12:$E$16,$J$16,$J$15:$M$15,1)</f>
        <v>250</v>
      </c>
      <c r="E63" s="41">
        <f>-_XLL.MKPMTS(C63,C64,$J$19,$J$18)+_XLL.SAFE(_XLL.MKPMTS(C63,C64,$E$19,$E$14/_XLL.AERTOSIMPLE($J$21,SIGN($J$15)*_XLL.NUMPERS($J$15:$M$15))),0)</f>
        <v>0</v>
      </c>
      <c r="F63" s="41">
        <f t="shared" si="0"/>
        <v>250</v>
      </c>
      <c r="G63" s="3"/>
      <c r="H63" s="3"/>
      <c r="I63" s="3"/>
      <c r="J63" s="1"/>
      <c r="K63" s="1"/>
      <c r="L63" s="1"/>
      <c r="M63" s="1"/>
      <c r="N63" s="3"/>
      <c r="O63" s="4"/>
    </row>
    <row r="64" spans="1:15" ht="10.5">
      <c r="A64" s="1"/>
      <c r="B64" s="1"/>
      <c r="C64" s="40">
        <f>_XLL.NEXTDATESEQ(C63,$J$15:$M$15,$E$18:$E$19)</f>
        <v>41821</v>
      </c>
      <c r="D64" s="41">
        <f>_XLL.FSTEP(C64,C65,$E$19,$D$12:$D$16,$E$12:$E$16,$J$16,$J$15:$M$15,1)</f>
        <v>250</v>
      </c>
      <c r="E64" s="41">
        <f>-_XLL.MKPMTS(C64,C65,$J$19,$J$18)+_XLL.SAFE(_XLL.MKPMTS(C64,C65,$E$19,$E$14/_XLL.AERTOSIMPLE($J$21,SIGN($J$15)*_XLL.NUMPERS($J$15:$M$15))),0)</f>
        <v>0</v>
      </c>
      <c r="F64" s="41">
        <f t="shared" si="0"/>
        <v>250</v>
      </c>
      <c r="G64" s="3"/>
      <c r="H64" s="3"/>
      <c r="I64" s="3"/>
      <c r="J64" s="1"/>
      <c r="K64" s="1"/>
      <c r="L64" s="1"/>
      <c r="M64" s="1"/>
      <c r="N64" s="3"/>
      <c r="O64" s="4"/>
    </row>
    <row r="65" spans="1:15" ht="10.5">
      <c r="A65" s="1"/>
      <c r="B65" s="1"/>
      <c r="C65" s="40">
        <f>_XLL.NEXTDATESEQ(C64,$J$15:$M$15,$E$18:$E$19)</f>
        <v>41913</v>
      </c>
      <c r="D65" s="41">
        <f>_XLL.FSTEP(C65,C66,$E$19,$D$12:$D$16,$E$12:$E$16,$J$16,$J$15:$M$15,1)</f>
        <v>250</v>
      </c>
      <c r="E65" s="41">
        <f>-_XLL.MKPMTS(C65,C66,$J$19,$J$18)+_XLL.SAFE(_XLL.MKPMTS(C65,C66,$E$19,$E$14/_XLL.AERTOSIMPLE($J$21,SIGN($J$15)*_XLL.NUMPERS($J$15:$M$15))),0)</f>
        <v>0</v>
      </c>
      <c r="F65" s="41">
        <f t="shared" si="0"/>
        <v>250</v>
      </c>
      <c r="G65" s="3"/>
      <c r="H65" s="3"/>
      <c r="I65" s="3"/>
      <c r="J65" s="1"/>
      <c r="K65" s="1"/>
      <c r="L65" s="1"/>
      <c r="M65" s="1"/>
      <c r="N65" s="3"/>
      <c r="O65" s="4"/>
    </row>
    <row r="66" spans="1:15" ht="10.5">
      <c r="A66" s="1"/>
      <c r="B66" s="1"/>
      <c r="C66" s="40">
        <f>_XLL.NEXTDATESEQ(C65,$J$15:$M$15,$E$18:$E$19)</f>
        <v>42005</v>
      </c>
      <c r="D66" s="41">
        <f>_XLL.FSTEP(C66,C67,$E$19,$D$12:$D$16,$E$12:$E$16,$J$16,$J$15:$M$15,1)</f>
        <v>250</v>
      </c>
      <c r="E66" s="41">
        <f>-_XLL.MKPMTS(C66,C67,$J$19,$J$18)+_XLL.SAFE(_XLL.MKPMTS(C66,C67,$E$19,$E$14/_XLL.AERTOSIMPLE($J$21,SIGN($J$15)*_XLL.NUMPERS($J$15:$M$15))),0)</f>
        <v>0</v>
      </c>
      <c r="F66" s="41">
        <f t="shared" si="0"/>
        <v>250</v>
      </c>
      <c r="G66" s="3"/>
      <c r="H66" s="3"/>
      <c r="I66" s="3"/>
      <c r="J66" s="1"/>
      <c r="K66" s="1"/>
      <c r="L66" s="1"/>
      <c r="M66" s="1"/>
      <c r="N66" s="3"/>
      <c r="O66" s="4"/>
    </row>
    <row r="67" spans="1:15" ht="10.5">
      <c r="A67" s="1"/>
      <c r="B67" s="1"/>
      <c r="C67" s="40">
        <f>_XLL.NEXTDATESEQ(C66,$J$15:$M$15,$E$18:$E$19)</f>
        <v>42095</v>
      </c>
      <c r="D67" s="41">
        <f>_XLL.FSTEP(C67,C68,$E$19,$D$12:$D$16,$E$12:$E$16,$J$16,$J$15:$M$15,1)</f>
        <v>291.66666666666663</v>
      </c>
      <c r="E67" s="41">
        <f>-_XLL.MKPMTS(C67,C68,$J$19,$J$18)+_XLL.SAFE(_XLL.MKPMTS(C67,C68,$E$19,$E$14/_XLL.AERTOSIMPLE($J$21,SIGN($J$15)*_XLL.NUMPERS($J$15:$M$15))),0)</f>
        <v>0</v>
      </c>
      <c r="F67" s="41">
        <f t="shared" si="0"/>
        <v>291.66666666666663</v>
      </c>
      <c r="G67" s="3"/>
      <c r="H67" s="3"/>
      <c r="I67" s="3"/>
      <c r="J67" s="1"/>
      <c r="K67" s="1"/>
      <c r="L67" s="1"/>
      <c r="M67" s="1"/>
      <c r="N67" s="3"/>
      <c r="O67" s="4"/>
    </row>
    <row r="68" spans="1:15" ht="10.5">
      <c r="A68" s="1"/>
      <c r="B68" s="1"/>
      <c r="C68" s="40">
        <f>_XLL.NEXTDATESEQ(C67,$J$15:$M$15,$E$18:$E$19)</f>
        <v>42186</v>
      </c>
      <c r="D68" s="41">
        <f>_XLL.FSTEP(C68,C69,$E$19,$D$12:$D$16,$E$12:$E$16,$J$16,$J$15:$M$15,1)</f>
        <v>375</v>
      </c>
      <c r="E68" s="41">
        <f>-_XLL.MKPMTS(C68,C69,$J$19,$J$18)+_XLL.SAFE(_XLL.MKPMTS(C68,C69,$E$19,$E$14/_XLL.AERTOSIMPLE($J$21,SIGN($J$15)*_XLL.NUMPERS($J$15:$M$15))),0)</f>
        <v>0</v>
      </c>
      <c r="F68" s="41">
        <f t="shared" si="0"/>
        <v>375</v>
      </c>
      <c r="G68" s="3"/>
      <c r="H68" s="3"/>
      <c r="I68" s="3"/>
      <c r="J68" s="1"/>
      <c r="K68" s="1"/>
      <c r="L68" s="1"/>
      <c r="M68" s="1"/>
      <c r="N68" s="3"/>
      <c r="O68" s="4"/>
    </row>
    <row r="69" spans="1:15" ht="10.5">
      <c r="A69" s="1"/>
      <c r="B69" s="1"/>
      <c r="C69" s="40">
        <f>_XLL.NEXTDATESEQ(C68,$J$15:$M$15,$E$18:$E$19)</f>
        <v>42278</v>
      </c>
      <c r="D69" s="41">
        <f>_XLL.FSTEP(C69,C70,$E$19,$D$12:$D$16,$E$12:$E$16,$J$16,$J$15:$M$15,1)</f>
        <v>375</v>
      </c>
      <c r="E69" s="41">
        <f>-_XLL.MKPMTS(C69,C70,$J$19,$J$18)+_XLL.SAFE(_XLL.MKPMTS(C69,C70,$E$19,$E$14/_XLL.AERTOSIMPLE($J$21,SIGN($J$15)*_XLL.NUMPERS($J$15:$M$15))),0)</f>
        <v>0</v>
      </c>
      <c r="F69" s="41">
        <f t="shared" si="0"/>
        <v>375</v>
      </c>
      <c r="G69" s="3"/>
      <c r="H69" s="3"/>
      <c r="I69" s="3"/>
      <c r="J69" s="1"/>
      <c r="K69" s="1"/>
      <c r="L69" s="1"/>
      <c r="M69" s="1"/>
      <c r="N69" s="3"/>
      <c r="O69" s="4"/>
    </row>
    <row r="70" spans="1:15" ht="10.5">
      <c r="A70" s="1"/>
      <c r="B70" s="1"/>
      <c r="C70" s="40">
        <f>_XLL.NEXTDATESEQ(C69,$J$15:$M$15,$E$18:$E$19)</f>
        <v>42370</v>
      </c>
      <c r="D70" s="41">
        <f>_XLL.FSTEP(C70,C71,$E$19,$D$12:$D$16,$E$12:$E$16,$J$16,$J$15:$M$15,1)</f>
        <v>375</v>
      </c>
      <c r="E70" s="41">
        <f>-_XLL.MKPMTS(C70,C71,$J$19,$J$18)+_XLL.SAFE(_XLL.MKPMTS(C70,C71,$E$19,$E$14/_XLL.AERTOSIMPLE($J$21,SIGN($J$15)*_XLL.NUMPERS($J$15:$M$15))),0)</f>
        <v>0</v>
      </c>
      <c r="F70" s="41">
        <f t="shared" si="0"/>
        <v>375</v>
      </c>
      <c r="G70" s="3"/>
      <c r="H70" s="3"/>
      <c r="I70" s="3"/>
      <c r="J70" s="1"/>
      <c r="K70" s="1"/>
      <c r="L70" s="1"/>
      <c r="M70" s="1"/>
      <c r="N70" s="3"/>
      <c r="O70" s="4"/>
    </row>
    <row r="71" spans="1:15" ht="10.5">
      <c r="A71" s="1"/>
      <c r="B71" s="1"/>
      <c r="C71" s="40">
        <f>_XLL.NEXTDATESEQ(C70,$J$15:$M$15,$E$18:$E$19)</f>
        <v>42461</v>
      </c>
      <c r="D71" s="41">
        <f>_XLL.FSTEP(C71,C72,$E$19,$D$12:$D$16,$E$12:$E$16,$J$16,$J$15:$M$15,1)</f>
        <v>375</v>
      </c>
      <c r="E71" s="41">
        <f>-_XLL.MKPMTS(C71,C72,$J$19,$J$18)+_XLL.SAFE(_XLL.MKPMTS(C71,C72,$E$19,$E$14/_XLL.AERTOSIMPLE($J$21,SIGN($J$15)*_XLL.NUMPERS($J$15:$M$15))),0)</f>
        <v>0</v>
      </c>
      <c r="F71" s="41">
        <f t="shared" si="0"/>
        <v>375</v>
      </c>
      <c r="G71" s="3"/>
      <c r="H71" s="3"/>
      <c r="I71" s="3"/>
      <c r="J71" s="1"/>
      <c r="K71" s="1"/>
      <c r="L71" s="1"/>
      <c r="M71" s="1"/>
      <c r="N71" s="3"/>
      <c r="O71" s="4"/>
    </row>
    <row r="72" spans="1:15" ht="10.5">
      <c r="A72" s="1"/>
      <c r="B72" s="1"/>
      <c r="C72" s="40">
        <f>_XLL.NEXTDATESEQ(C71,$J$15:$M$15,$E$18:$E$19)</f>
        <v>42552</v>
      </c>
      <c r="D72" s="41">
        <f>_XLL.FSTEP(C72,C73,$E$19,$D$12:$D$16,$E$12:$E$16,$J$16,$J$15:$M$15,1)</f>
        <v>375</v>
      </c>
      <c r="E72" s="41">
        <f>-_XLL.MKPMTS(C72,C73,$J$19,$J$18)+_XLL.SAFE(_XLL.MKPMTS(C72,C73,$E$19,$E$14/_XLL.AERTOSIMPLE($J$21,SIGN($J$15)*_XLL.NUMPERS($J$15:$M$15))),0)</f>
        <v>0</v>
      </c>
      <c r="F72" s="41">
        <f t="shared" si="0"/>
        <v>375</v>
      </c>
      <c r="G72" s="3"/>
      <c r="H72" s="3"/>
      <c r="I72" s="3"/>
      <c r="J72" s="1"/>
      <c r="K72" s="1"/>
      <c r="L72" s="1"/>
      <c r="M72" s="1"/>
      <c r="N72" s="3"/>
      <c r="O72" s="4"/>
    </row>
    <row r="73" spans="1:15" ht="10.5">
      <c r="A73" s="1"/>
      <c r="B73" s="1"/>
      <c r="C73" s="40">
        <f>_XLL.NEXTDATESEQ(C72,$J$15:$M$15,$E$18:$E$19)</f>
        <v>42644</v>
      </c>
      <c r="D73" s="41">
        <f>_XLL.FSTEP(C73,C74,$E$19,$D$12:$D$16,$E$12:$E$16,$J$16,$J$15:$M$15,1)</f>
        <v>375</v>
      </c>
      <c r="E73" s="41">
        <f>-_XLL.MKPMTS(C73,C74,$J$19,$J$18)+_XLL.SAFE(_XLL.MKPMTS(C73,C74,$E$19,$E$14/_XLL.AERTOSIMPLE($J$21,SIGN($J$15)*_XLL.NUMPERS($J$15:$M$15))),0)</f>
        <v>0</v>
      </c>
      <c r="F73" s="41">
        <f t="shared" si="0"/>
        <v>375</v>
      </c>
      <c r="G73" s="3"/>
      <c r="H73" s="3"/>
      <c r="I73" s="3"/>
      <c r="J73" s="1"/>
      <c r="K73" s="1"/>
      <c r="L73" s="1"/>
      <c r="M73" s="1"/>
      <c r="N73" s="3"/>
      <c r="O73" s="4"/>
    </row>
    <row r="74" spans="1:15" ht="10.5">
      <c r="A74" s="1"/>
      <c r="B74" s="1"/>
      <c r="C74" s="40">
        <f>_XLL.NEXTDATESEQ(C73,$J$15:$M$15,$E$18:$E$19)</f>
        <v>42736</v>
      </c>
      <c r="D74" s="41">
        <f>_XLL.FSTEP(C74,C75,$E$19,$D$12:$D$16,$E$12:$E$16,$J$16,$J$15:$M$15,1)</f>
        <v>375</v>
      </c>
      <c r="E74" s="41">
        <f>-_XLL.MKPMTS(C74,C75,$J$19,$J$18)+_XLL.SAFE(_XLL.MKPMTS(C74,C75,$E$19,$E$14/_XLL.AERTOSIMPLE($J$21,SIGN($J$15)*_XLL.NUMPERS($J$15:$M$15))),0)</f>
        <v>0</v>
      </c>
      <c r="F74" s="41">
        <f t="shared" si="0"/>
        <v>375</v>
      </c>
      <c r="G74" s="3"/>
      <c r="H74" s="3"/>
      <c r="I74" s="3"/>
      <c r="J74" s="1"/>
      <c r="K74" s="1"/>
      <c r="L74" s="1"/>
      <c r="M74" s="1"/>
      <c r="N74" s="3"/>
      <c r="O74" s="4"/>
    </row>
    <row r="75" spans="1:15" ht="10.5">
      <c r="A75" s="1"/>
      <c r="B75" s="1"/>
      <c r="C75" s="40">
        <f>_XLL.NEXTDATESEQ(C74,$J$15:$M$15,$E$18:$E$19)</f>
        <v>42767</v>
      </c>
      <c r="D75" s="41">
        <f>_XLL.FSTEP(C75,C76,$E$19,$D$12:$D$16,$E$12:$E$16,$J$16,$J$15:$M$15,1)</f>
        <v>125</v>
      </c>
      <c r="E75" s="41">
        <f>-_XLL.MKPMTS(C75,C76,$J$19,$J$18)+_XLL.SAFE(_XLL.MKPMTS(C75,C76,$E$19,$E$14/_XLL.AERTOSIMPLE($J$21,SIGN($J$15)*_XLL.NUMPERS($J$15:$M$15))),0)</f>
        <v>15551.33263461953</v>
      </c>
      <c r="F75" s="41">
        <f t="shared" si="0"/>
        <v>15676.33263461953</v>
      </c>
      <c r="G75" s="3"/>
      <c r="H75" s="3"/>
      <c r="I75" s="3"/>
      <c r="J75" s="1"/>
      <c r="K75" s="1"/>
      <c r="L75" s="1"/>
      <c r="M75" s="1"/>
      <c r="N75" s="3"/>
      <c r="O75" s="4"/>
    </row>
    <row r="76" spans="1:15" ht="10.5">
      <c r="A76" s="1"/>
      <c r="B76" s="1"/>
      <c r="C76" s="40">
        <f>_XLL.NEXTDATESEQ(C75,$J$15:$M$15,$E$18:$E$19)</f>
        <v>42826</v>
      </c>
      <c r="D76" s="41">
        <f>_XLL.FSTEP(C76,C77,$E$19,$D$12:$D$16,$E$12:$E$16,$J$16,$J$15:$M$15,1)</f>
        <v>0</v>
      </c>
      <c r="E76" s="41">
        <f>-_XLL.MKPMTS(C76,C77,$J$19,$J$18)+_XLL.SAFE(_XLL.MKPMTS(C76,C77,$E$19,$E$14/_XLL.AERTOSIMPLE($J$21,SIGN($J$15)*_XLL.NUMPERS($J$15:$M$15))),0)</f>
        <v>0</v>
      </c>
      <c r="F76" s="41">
        <f t="shared" si="0"/>
        <v>0</v>
      </c>
      <c r="G76" s="3"/>
      <c r="H76" s="3"/>
      <c r="I76" s="3"/>
      <c r="J76" s="1"/>
      <c r="K76" s="1"/>
      <c r="L76" s="1"/>
      <c r="M76" s="1"/>
      <c r="N76" s="3"/>
      <c r="O76" s="4"/>
    </row>
    <row r="77" spans="1:15" ht="10.5">
      <c r="A77" s="1"/>
      <c r="B77" s="1"/>
      <c r="C77" s="40">
        <f>_XLL.NEXTDATESEQ(C76,$J$15:$M$15,$E$18:$E$19)</f>
        <v>42917</v>
      </c>
      <c r="D77" s="41">
        <f>_XLL.FSTEP(C77,C78,$E$19,$D$12:$D$16,$E$12:$E$16,$J$16,$J$15:$M$15,1)</f>
        <v>0</v>
      </c>
      <c r="E77" s="41">
        <f>-_XLL.MKPMTS(C77,C78,$J$19,$J$18)+_XLL.SAFE(_XLL.MKPMTS(C77,C78,$E$19,$E$14/_XLL.AERTOSIMPLE($J$21,SIGN($J$15)*_XLL.NUMPERS($J$15:$M$15))),0)</f>
        <v>0</v>
      </c>
      <c r="F77" s="41">
        <f t="shared" si="0"/>
        <v>0</v>
      </c>
      <c r="G77" s="3"/>
      <c r="H77" s="3"/>
      <c r="I77" s="3"/>
      <c r="J77" s="1"/>
      <c r="K77" s="1"/>
      <c r="L77" s="1"/>
      <c r="M77" s="1"/>
      <c r="N77" s="3"/>
      <c r="O77" s="4"/>
    </row>
    <row r="78" spans="1:15" ht="10.5">
      <c r="A78" s="1"/>
      <c r="B78" s="1"/>
      <c r="C78" s="40">
        <f>_XLL.NEXTDATESEQ(C77,$J$15:$M$15,$E$18:$E$19)</f>
        <v>43009</v>
      </c>
      <c r="D78" s="41">
        <f>_XLL.FSTEP(C78,C79,$E$19,$D$12:$D$16,$E$12:$E$16,$J$16,$J$15:$M$15,1)</f>
        <v>0</v>
      </c>
      <c r="E78" s="41"/>
      <c r="F78" s="41">
        <f t="shared" si="0"/>
        <v>0</v>
      </c>
      <c r="G78" s="3"/>
      <c r="H78" s="3"/>
      <c r="I78" s="3"/>
      <c r="J78" s="1"/>
      <c r="K78" s="1"/>
      <c r="L78" s="1"/>
      <c r="M78" s="1"/>
      <c r="N78" s="3"/>
      <c r="O78" s="4"/>
    </row>
    <row r="79" spans="1:15" ht="10.5">
      <c r="A79" s="1"/>
      <c r="B79" s="1"/>
      <c r="C79" s="1"/>
      <c r="D79" s="3"/>
      <c r="E79" s="3"/>
      <c r="F79" s="3"/>
      <c r="G79" s="3"/>
      <c r="H79" s="3"/>
      <c r="I79" s="3"/>
      <c r="J79" s="1"/>
      <c r="K79" s="1"/>
      <c r="L79" s="1"/>
      <c r="M79" s="1"/>
      <c r="N79" s="3"/>
      <c r="O79" s="4"/>
    </row>
    <row r="80" spans="1:15" ht="10.5">
      <c r="A80" s="1"/>
      <c r="B80" s="1"/>
      <c r="C80" s="1"/>
      <c r="D80" s="3"/>
      <c r="E80" s="3"/>
      <c r="F80" s="3"/>
      <c r="G80" s="3"/>
      <c r="H80" s="3"/>
      <c r="I80" s="3"/>
      <c r="J80" s="1"/>
      <c r="K80" s="1"/>
      <c r="L80" s="1"/>
      <c r="M80" s="1"/>
      <c r="N80" s="3"/>
      <c r="O80" s="4" t="s">
        <v>15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2013-03-26T10:58:11Z</dcterms:created>
  <dcterms:modified xsi:type="dcterms:W3CDTF">2013-03-26T10:58:11Z</dcterms:modified>
  <cp:category/>
  <cp:version/>
  <cp:contentType/>
  <cp:contentStatus/>
</cp:coreProperties>
</file>